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ТСЖ\собрание\"/>
    </mc:Choice>
  </mc:AlternateContent>
  <bookViews>
    <workbookView xWindow="-120" yWindow="-120" windowWidth="19440" windowHeight="15600"/>
  </bookViews>
  <sheets>
    <sheet name="Лист2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2" l="1"/>
  <c r="D23" i="2"/>
  <c r="D25" i="2"/>
  <c r="E25" i="2" s="1"/>
  <c r="E26" i="2"/>
  <c r="D26" i="2"/>
  <c r="C21" i="2" l="1"/>
  <c r="C19" i="2"/>
  <c r="C18" i="2"/>
  <c r="C17" i="2"/>
  <c r="C15" i="2"/>
  <c r="D15" i="2" s="1"/>
  <c r="D30" i="2"/>
  <c r="E30" i="2" s="1"/>
  <c r="C29" i="2"/>
  <c r="D29" i="2" s="1"/>
  <c r="E29" i="2" s="1"/>
  <c r="D34" i="2"/>
  <c r="E34" i="2" s="1"/>
  <c r="D33" i="2"/>
  <c r="E33" i="2" s="1"/>
  <c r="E31" i="2"/>
  <c r="D32" i="2"/>
  <c r="C32" i="2" s="1"/>
  <c r="C20" i="2"/>
  <c r="D28" i="2"/>
  <c r="D24" i="2"/>
  <c r="E21" i="2"/>
  <c r="E19" i="2"/>
  <c r="E18" i="2"/>
  <c r="E17" i="2"/>
  <c r="E15" i="2"/>
  <c r="F33" i="1"/>
  <c r="F22" i="1"/>
  <c r="F21" i="1"/>
  <c r="F19" i="1"/>
  <c r="E33" i="1"/>
  <c r="D32" i="1"/>
  <c r="E32" i="1" s="1"/>
  <c r="D30" i="1"/>
  <c r="E30" i="1" s="1"/>
  <c r="D29" i="1"/>
  <c r="E29" i="1" s="1"/>
  <c r="D28" i="1"/>
  <c r="E28" i="1" s="1"/>
  <c r="D27" i="1"/>
  <c r="E27" i="1" s="1"/>
  <c r="D26" i="1"/>
  <c r="E26" i="1" s="1"/>
  <c r="E25" i="1"/>
  <c r="D24" i="1"/>
  <c r="E24" i="1" s="1"/>
  <c r="E23" i="1"/>
  <c r="E22" i="1"/>
  <c r="E21" i="1"/>
  <c r="E19" i="1"/>
  <c r="C11" i="1"/>
  <c r="D10" i="1"/>
  <c r="C10" i="1"/>
  <c r="C9" i="1"/>
  <c r="D9" i="1" s="1"/>
  <c r="E9" i="1" s="1"/>
  <c r="E32" i="2" l="1"/>
  <c r="E20" i="2"/>
  <c r="E23" i="2"/>
  <c r="E24" i="2"/>
  <c r="E28" i="2"/>
  <c r="F24" i="1"/>
  <c r="F28" i="1"/>
  <c r="F32" i="1"/>
  <c r="F30" i="1"/>
  <c r="F29" i="1"/>
  <c r="F27" i="1"/>
  <c r="F25" i="1"/>
  <c r="E22" i="2" l="1"/>
  <c r="E35" i="2" s="1"/>
  <c r="C35" i="2"/>
  <c r="D35" i="2" l="1"/>
  <c r="D9" i="2" s="1"/>
  <c r="E9" i="2" s="1"/>
  <c r="C9" i="2" s="1"/>
</calcChain>
</file>

<file path=xl/sharedStrings.xml><?xml version="1.0" encoding="utf-8"?>
<sst xmlns="http://schemas.openxmlformats.org/spreadsheetml/2006/main" count="230" uniqueCount="168">
  <si>
    <t>УТВЕРЖДЕНА</t>
  </si>
  <si>
    <t>Решением общего собрания членов Товарищества собственников жилья "Дачная,9" "____" __________2016 г.</t>
  </si>
  <si>
    <t>Протокол общего собрания № _____ 
от "__" ________ 2017 г.</t>
  </si>
  <si>
    <t>I. ДОХОДЫ</t>
  </si>
  <si>
    <t>№ п/п</t>
  </si>
  <si>
    <t>Источники поступления</t>
  </si>
  <si>
    <t>Доходы</t>
  </si>
  <si>
    <t xml:space="preserve"> руб./год</t>
  </si>
  <si>
    <t xml:space="preserve"> руб./мес.</t>
  </si>
  <si>
    <t>руб./мес./кв.м</t>
  </si>
  <si>
    <t xml:space="preserve">Целевые обязательные платежи собственников жилых и нежилых помещений на техническое обслуживание общего имущества </t>
  </si>
  <si>
    <t>Целевые взносы на капитальный ремонт</t>
  </si>
  <si>
    <t>Доходы от провайдеров</t>
  </si>
  <si>
    <t>II. РАСХОДЫ</t>
  </si>
  <si>
    <t>Статьи расходов</t>
  </si>
  <si>
    <t>Расходы</t>
  </si>
  <si>
    <t xml:space="preserve"> руб./кв.м/мес.</t>
  </si>
  <si>
    <t xml:space="preserve">Затраты на управление </t>
  </si>
  <si>
    <t>Затраты на управление (канцтовары, картриджи, ремонт оргтехники, оплата услуг связи, обслуживание счетов в банке, почтовые услуги, обучение, спецодежда, инструмент, ведение ГИС ЖКХ, 1С</t>
  </si>
  <si>
    <t>2</t>
  </si>
  <si>
    <t>Затраты на содержание и ремонт</t>
  </si>
  <si>
    <t>2.1</t>
  </si>
  <si>
    <t>Договор на Т/О лифтов в том числе ежегодное периодическое освидетельствование</t>
  </si>
  <si>
    <t>2.2.</t>
  </si>
  <si>
    <t xml:space="preserve">       - Страхование лифтов</t>
  </si>
  <si>
    <t>2.3.</t>
  </si>
  <si>
    <t>2.4.</t>
  </si>
  <si>
    <t>Договор на Т/О системы противопожарной защиты здания</t>
  </si>
  <si>
    <t>2.5.</t>
  </si>
  <si>
    <t>2.6.</t>
  </si>
  <si>
    <t>2.7.</t>
  </si>
  <si>
    <t>2.8.</t>
  </si>
  <si>
    <t>ФОТ</t>
  </si>
  <si>
    <t>2.9.</t>
  </si>
  <si>
    <t>2.10.</t>
  </si>
  <si>
    <t>3</t>
  </si>
  <si>
    <t>Благоустройство придомовой территории</t>
  </si>
  <si>
    <t>3.1.</t>
  </si>
  <si>
    <t>3.2.</t>
  </si>
  <si>
    <t xml:space="preserve">    Дератизация </t>
  </si>
  <si>
    <t>3.3.</t>
  </si>
  <si>
    <t>3.4.</t>
  </si>
  <si>
    <t>ИТОГО:</t>
  </si>
  <si>
    <t>Примечание: площадь 14525,10 кв м</t>
  </si>
  <si>
    <t>Смета доходов и расходов ТСЖ "Дачная,9" на период с 01.02.2020г по 31.01 2021 г.</t>
  </si>
  <si>
    <t>168 000 ,00</t>
  </si>
  <si>
    <t>Замена запасных частей (КВШ и подшипники в редукторе лифта зав№. E2N5009 2 под., замена электронной платы в лифте 1 под.</t>
  </si>
  <si>
    <t>Договор на т/о запирающих устройств подьездных дверей( доводчик, электромагнитный замок, вызывная панель, общедомовые слаботочные домофонные сети включаяотвод на квартиру).</t>
  </si>
  <si>
    <t>,установка регулятора температуры, обратного клапана. Замена участка трубопровода. Замена шарового крана на обратном трубопроводе ГВС. Периодическая поверка ОДПУ: ХВС, ГВС, отопления , расходные материалы</t>
  </si>
  <si>
    <t>Затраты на содержание общедомовых систем ХВС, ГВС, отопления, водоотведения:замена насоса отопления, регулятора температуры, обратного клапана, манометров, термометров, замена участка трубопровода отпления, замена шарового крана на обратном трубопроводе ГВС. Периодическая поверка ОДПУ: ХВС, ГВС, отопления, прочие расходные материалы и инструмент.</t>
  </si>
  <si>
    <t>Затраты на содержание общедомовых электрических сетей: замена люминисцентных ламп в светильниках на энергосберегающие-светодиодные, замена УЗО, расходные материалы как изолента, диэлектрические инструменты и средства защиты, провод и пр.</t>
  </si>
  <si>
    <t>Затраты на общестроительные работы: ремонт плитперекрытий на перех/лоджиях, ремонт отмостки, фасада, местами кровли , строительные материалы, косметический ремонт подъездови пр.</t>
  </si>
  <si>
    <t>Юридические услуги ( суды, работа по взысканию задолжности)</t>
  </si>
  <si>
    <t>Устройство покрытия автостоянки из асф. крошки или гравия, посадка цветов, покраска дет/ площадки, лавочек,урн, поручней крылец, забора и пр.</t>
  </si>
  <si>
    <t>Непредвиденные работы: привлечение трактора для уборки снега, вывоз снега с территории, сварочные работы</t>
  </si>
  <si>
    <t>Физические лица:</t>
  </si>
  <si>
    <t>8 (800) 707-79-40</t>
  </si>
  <si>
    <t>+7 (498) 602-72-87</t>
  </si>
  <si>
    <t xml:space="preserve">support@kes-krasnogorsk.ru </t>
  </si>
  <si>
    <t>Юридические лица:</t>
  </si>
  <si>
    <t>+7 (498) 602-72-86</t>
  </si>
  <si>
    <t>+7 (498) 602-72-93</t>
  </si>
  <si>
    <t>info@kes-krasnogorsk.ru</t>
  </si>
  <si>
    <t xml:space="preserve">О компании </t>
  </si>
  <si>
    <t xml:space="preserve">Клиентам </t>
  </si>
  <si>
    <t xml:space="preserve">Акционерам </t>
  </si>
  <si>
    <t xml:space="preserve">Закупки </t>
  </si>
  <si>
    <t>Главная » Клиентам » Физическим лицам » Тарифы для населения</t>
  </si>
  <si>
    <t>Тарифы для населения</t>
  </si>
  <si>
    <t>Уважаемые абоненты!</t>
  </si>
  <si>
    <t>           Согласно распоряжению  Комитета по ценам и тарифам Московской области № 375-р от 20.12.2018 г. "Об установлении цен (тарифов) на электрическую энергию для населения и приравненым  к нему категориям населения Московской области на 2019 г", тарифы для населения на период с 01.07.2019 по 31.12.2019 г. составляют:</t>
  </si>
  <si>
    <t>Одноставочные тарифы</t>
  </si>
  <si>
    <t>Тариф кВт/ч</t>
  </si>
  <si>
    <t>Городское население</t>
  </si>
  <si>
    <t>5 руб. 56 коп.</t>
  </si>
  <si>
    <t>Городское население, проживающее в домах, оборудованных электроплитами</t>
  </si>
  <si>
    <t>3 руб. 89 коп.</t>
  </si>
  <si>
    <t>Городское поселение: Опалиха, Гореносово, Ново-Никольское, Нахабино, Анино, Аникеевка</t>
  </si>
  <si>
    <t>Сельское поселение: Гольёво, Ивановское, Воронки, п. Архангельское, Захарково, Путилково, Гаврилково, Сабурово, Николо-Урюпино, Михалково, Поздняково, Сгепановское</t>
  </si>
  <si>
    <t>Тарифы для жилых домов, дифференцированные по двум зонам суток</t>
  </si>
  <si>
    <t>"День" с 07.00 до 23.00</t>
  </si>
  <si>
    <t>"Ночь" с 23.00 до 07.00</t>
  </si>
  <si>
    <t>6 руб. 39 коп.</t>
  </si>
  <si>
    <t>2 руб. 41 коп.</t>
  </si>
  <si>
    <t>4 руб. 47 коп</t>
  </si>
  <si>
    <t>1 руб. 68 коп</t>
  </si>
  <si>
    <t>Сельское население</t>
  </si>
  <si>
    <t>            *Подробно с распоряжением Комитета по ценам и тарифам Московской области № 375-р от 20.12.2018 г. "Об установлении цен (тарифов) на электрическую энергию для населения и приравненым  к нему категориям населения Московской области на 2019 г" Вы можете ознакомиться у информационного стенда АО "КЭС".</t>
  </si>
  <si>
    <t>Комитет по ценам и тарифам МО Распоряжение №375-Р "Об установлении тарифов (цен) на электрическую энергию на 2019 год для населения МО" 20.12.2018 г</t>
  </si>
  <si>
    <t>Комитет по ценам и тарифам МО Распоряжение №321-Р "Об установлении тарифов (цен) на электрическую энергию на 2018 год для населения МО" 20.12.2017 г</t>
  </si>
  <si>
    <t>Комитет по ценам и тарифам МО Распоряжение №203-Р "Об установлении цен (тарифов) на электрическую энергию на 2017 год для населения Московской области" 16.12.2016 г</t>
  </si>
  <si>
    <t>Комитет по ценам и тарифам МО Распоряжение №168-Р "Об установлении на 2016 год цен (тарифов) на электрическую энергию для населения Московской области" 18.12.2015 г</t>
  </si>
  <si>
    <t>Комитет по ценам и тарифам МО Распоряжение №141-Р "Об установлении тарифов (цен) на электрическую энергию на 2015 год для населения МО" 15.12.2014 г</t>
  </si>
  <si>
    <t>Комитет по ценам и тарифам МО Распоряжение №140-Р "О применении понижающего коэффициента для населения МО на 2015 г"_15.12.2014 г</t>
  </si>
  <si>
    <t>Комитет по ценам и тарифам МО_Распоряжение №11-Р "О внесении изменений в распоряжение №144-Р" 13.02.2014 г</t>
  </si>
  <si>
    <t>Комитет по ценам и тарифам МО Распоряжение №143-Р "О внесении изменений в распоряжение №143-Р" 13.12.2013 г</t>
  </si>
  <si>
    <t>Комитет по ценам и тарифам МО Распоряжение №130-Р "Об установлении тарифов (цен) на электрическую энергию на 2013 год для населения МО"_14.12.2012 г_</t>
  </si>
  <si>
    <t>Комитет по ценам и тарифам МО Распоряжение №22-Р "Об установлении тарифов (цен) на электрическую энергию на 2012 год для населения МО" 29.02.2012 г</t>
  </si>
  <si>
    <t>ФСТ_Приказ №1473-Э_Об утверждении интервалов тарифных зон суток для населения и приравненных к нему категорий потребителей 26 11 13</t>
  </si>
  <si>
    <t>С Тарифами для юридических лиц Вы можете ознакомиться в разделе Нерегулируемые тарифы</t>
  </si>
  <si>
    <t>Навигация по разделу:</t>
  </si>
  <si>
    <t>Юридическим лицам и индивидуальным предпринимателям</t>
  </si>
  <si>
    <t>Контролирующие органы</t>
  </si>
  <si>
    <t>Физическим лицам</t>
  </si>
  <si>
    <t>Нормативы потребления коммунальных услуг по электроснабжению в жилых помещениях</t>
  </si>
  <si>
    <t>График введения ограничений в отношении физических лиц</t>
  </si>
  <si>
    <t>Тарифы</t>
  </si>
  <si>
    <t>Часто задаваемые вопросы</t>
  </si>
  <si>
    <t>Стандарт качества обслуживания клиентов</t>
  </si>
  <si>
    <t>Калькулятор тарифов</t>
  </si>
  <si>
    <t>Информация</t>
  </si>
  <si>
    <t xml:space="preserve">График работы в праздничные дни 2020 </t>
  </si>
  <si>
    <t xml:space="preserve">С сентября 2019 должникам будут начисляться пени </t>
  </si>
  <si>
    <t xml:space="preserve">Несанционированная замена прибора учета </t>
  </si>
  <si>
    <t>календарь</t>
  </si>
  <si>
    <t>Январь 2020</t>
  </si>
  <si>
    <t>Пн</t>
  </si>
  <si>
    <t>Вт</t>
  </si>
  <si>
    <t>Ср</t>
  </si>
  <si>
    <t>Чт</t>
  </si>
  <si>
    <t>Пт</t>
  </si>
  <si>
    <t>Сб</t>
  </si>
  <si>
    <t>Вс</t>
  </si>
  <si>
    <t>- оплата электроэнергии</t>
  </si>
  <si>
    <t>- передача показаний</t>
  </si>
  <si>
    <t>Архив новостей</t>
  </si>
  <si>
    <t>О компании</t>
  </si>
  <si>
    <t xml:space="preserve">Раскрытие информации </t>
  </si>
  <si>
    <t xml:space="preserve">Организационная структура </t>
  </si>
  <si>
    <t>Реквизиты</t>
  </si>
  <si>
    <t>Контакты</t>
  </si>
  <si>
    <t>Вакансии</t>
  </si>
  <si>
    <t>Клиентам компании</t>
  </si>
  <si>
    <t>Акционерам и инвесторам</t>
  </si>
  <si>
    <t>Акционерный капитал</t>
  </si>
  <si>
    <t>Собрания акционеров</t>
  </si>
  <si>
    <t>Сведения об аудиторе и регистраторе, ревизионной комиссии</t>
  </si>
  <si>
    <t>Учредительные и внутренние документы</t>
  </si>
  <si>
    <t>Годовой отчет</t>
  </si>
  <si>
    <t>Совет директоров</t>
  </si>
  <si>
    <t>Список аффилированных лиц</t>
  </si>
  <si>
    <t>Закупки</t>
  </si>
  <si>
    <t>Извещения о проведении конкурсов и иные объявления о закупках</t>
  </si>
  <si>
    <t>Информация о результатах закупок</t>
  </si>
  <si>
    <t>Положение о закупках</t>
  </si>
  <si>
    <t>Анонсирование закупок</t>
  </si>
  <si>
    <t>Управление закупочной деятельностью</t>
  </si>
  <si>
    <t>Сведения о количестве и общей стоимости Договоров</t>
  </si>
  <si>
    <t>АО "Красногорскэнергосбыт" © 2019. Все права защищены.</t>
  </si>
  <si>
    <t>Разработка веб-сайта - "Селлиот"</t>
  </si>
  <si>
    <t>3.3</t>
  </si>
  <si>
    <t>Договор на уборку МОП и территории</t>
  </si>
  <si>
    <t>3.5.</t>
  </si>
  <si>
    <t>Договор с МФЦ на обслуживание паспортного стола</t>
  </si>
  <si>
    <t>3.6.</t>
  </si>
  <si>
    <t xml:space="preserve">3.7. </t>
  </si>
  <si>
    <t>Устройство обратной петли для автоматического выезда с территории</t>
  </si>
  <si>
    <t>Плата за содержание и ремонт общего имущества МКД</t>
  </si>
  <si>
    <t>Решением общего собрания членов Товарищества собственников жилья "Дачная,9" "____" __________2020 г.</t>
  </si>
  <si>
    <t>Протокол общего собрания № _____ 
от "__" ________ 2020 г.</t>
  </si>
  <si>
    <t>Страхование лифтов</t>
  </si>
  <si>
    <t>Договор на т/о запирающих устройств подьездных дверей( доводчик, электромагнитный замок, вызывная панель, общедомовые слаботочные домофонные сети, включая отвод на квартиру).</t>
  </si>
  <si>
    <t>Замена запасных частей (КВШ и подшипники в редукторе лифта зав№. E2N5009 2 под., замена электронной платы в лифте 1 под.)</t>
  </si>
  <si>
    <t xml:space="preserve">Дератизация </t>
  </si>
  <si>
    <t>Комплекс "Система контроля доступа в МКД"</t>
  </si>
  <si>
    <r>
      <t xml:space="preserve">Примечание: площадь </t>
    </r>
    <r>
      <rPr>
        <b/>
        <sz val="10"/>
        <rFont val="Arial"/>
        <family val="2"/>
        <charset val="204"/>
      </rPr>
      <t>14525,10 кв м</t>
    </r>
  </si>
  <si>
    <t>руб./кв.м/мес.</t>
  </si>
  <si>
    <t>Затраты на общестроительные работы: ремонт плит перекрытий на переходных лоджиях с покраской, ремонт отмостки, фасада, кровли, ремонт тротуарной плитки, установка бордюрного камня, косметический улучшенный ремонт входных групп, строительные материалы , рабочий инструмент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</si>
</sst>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.5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10"/>
      <name val="Calibri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sz val="10"/>
      <name val="Calibri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7.5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>
      <alignment horizontal="left"/>
    </xf>
    <xf numFmtId="0" fontId="18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1"/>
    <xf numFmtId="0" fontId="3" fillId="0" borderId="0" xfId="1" applyFont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wrapText="1"/>
    </xf>
    <xf numFmtId="4" fontId="1" fillId="0" borderId="6" xfId="1" applyNumberFormat="1" applyBorder="1" applyAlignment="1">
      <alignment vertical="center"/>
    </xf>
    <xf numFmtId="4" fontId="1" fillId="2" borderId="7" xfId="1" applyNumberFormat="1" applyFill="1" applyBorder="1" applyAlignment="1">
      <alignment vertical="center"/>
    </xf>
    <xf numFmtId="0" fontId="1" fillId="0" borderId="8" xfId="1" applyBorder="1"/>
    <xf numFmtId="0" fontId="1" fillId="0" borderId="9" xfId="1" applyBorder="1"/>
    <xf numFmtId="4" fontId="1" fillId="0" borderId="9" xfId="1" applyNumberFormat="1" applyBorder="1"/>
    <xf numFmtId="2" fontId="1" fillId="3" borderId="10" xfId="1" applyNumberFormat="1" applyFill="1" applyBorder="1"/>
    <xf numFmtId="0" fontId="1" fillId="0" borderId="11" xfId="1" applyBorder="1"/>
    <xf numFmtId="0" fontId="1" fillId="0" borderId="12" xfId="1" applyBorder="1"/>
    <xf numFmtId="4" fontId="1" fillId="0" borderId="12" xfId="1" applyNumberFormat="1" applyBorder="1"/>
    <xf numFmtId="2" fontId="1" fillId="3" borderId="13" xfId="1" applyNumberFormat="1" applyFill="1" applyBorder="1"/>
    <xf numFmtId="0" fontId="4" fillId="0" borderId="0" xfId="1" applyFont="1"/>
    <xf numFmtId="164" fontId="3" fillId="0" borderId="0" xfId="1" applyNumberFormat="1" applyFont="1"/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right" vertical="center"/>
    </xf>
    <xf numFmtId="0" fontId="7" fillId="0" borderId="20" xfId="2" applyFont="1" applyBorder="1" applyAlignment="1">
      <alignment horizontal="left" vertical="center" wrapText="1"/>
    </xf>
    <xf numFmtId="164" fontId="8" fillId="0" borderId="20" xfId="2" applyNumberFormat="1" applyFont="1" applyBorder="1" applyAlignment="1">
      <alignment horizontal="right" vertical="center"/>
    </xf>
    <xf numFmtId="164" fontId="8" fillId="0" borderId="21" xfId="2" applyNumberFormat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right" vertical="center"/>
    </xf>
    <xf numFmtId="0" fontId="7" fillId="0" borderId="6" xfId="2" applyFont="1" applyBorder="1" applyAlignment="1">
      <alignment horizontal="left" vertical="center" wrapText="1"/>
    </xf>
    <xf numFmtId="164" fontId="9" fillId="0" borderId="6" xfId="2" applyNumberFormat="1" applyFont="1" applyBorder="1" applyAlignment="1">
      <alignment horizontal="right" vertical="center"/>
    </xf>
    <xf numFmtId="164" fontId="9" fillId="0" borderId="22" xfId="2" applyNumberFormat="1" applyFont="1" applyBorder="1" applyAlignment="1">
      <alignment horizontal="right" vertical="center"/>
    </xf>
    <xf numFmtId="49" fontId="10" fillId="0" borderId="8" xfId="1" applyNumberFormat="1" applyFont="1" applyBorder="1" applyAlignment="1">
      <alignment horizontal="right" vertical="center"/>
    </xf>
    <xf numFmtId="0" fontId="6" fillId="0" borderId="9" xfId="2" applyBorder="1" applyAlignment="1">
      <alignment horizontal="left" vertical="center" wrapText="1"/>
    </xf>
    <xf numFmtId="164" fontId="6" fillId="0" borderId="9" xfId="2" applyNumberFormat="1" applyBorder="1" applyAlignment="1">
      <alignment vertical="center" wrapText="1"/>
    </xf>
    <xf numFmtId="4" fontId="6" fillId="0" borderId="9" xfId="2" applyNumberFormat="1" applyBorder="1" applyAlignment="1">
      <alignment vertical="center" wrapText="1"/>
    </xf>
    <xf numFmtId="49" fontId="10" fillId="0" borderId="23" xfId="1" applyNumberFormat="1" applyFont="1" applyBorder="1" applyAlignment="1">
      <alignment horizontal="right" vertical="center"/>
    </xf>
    <xf numFmtId="164" fontId="6" fillId="0" borderId="24" xfId="2" applyNumberFormat="1" applyBorder="1" applyAlignment="1">
      <alignment vertical="center" wrapText="1"/>
    </xf>
    <xf numFmtId="49" fontId="10" fillId="0" borderId="5" xfId="1" applyNumberFormat="1" applyFont="1" applyBorder="1" applyAlignment="1">
      <alignment horizontal="right" vertical="center"/>
    </xf>
    <xf numFmtId="164" fontId="6" fillId="0" borderId="25" xfId="2" applyNumberFormat="1" applyBorder="1" applyAlignment="1">
      <alignment vertical="center" wrapText="1"/>
    </xf>
    <xf numFmtId="49" fontId="10" fillId="0" borderId="8" xfId="1" applyNumberFormat="1" applyFont="1" applyBorder="1" applyAlignment="1">
      <alignment horizontal="right" vertical="center" wrapText="1"/>
    </xf>
    <xf numFmtId="0" fontId="1" fillId="0" borderId="16" xfId="1" applyBorder="1" applyAlignment="1">
      <alignment vertical="center"/>
    </xf>
    <xf numFmtId="49" fontId="11" fillId="0" borderId="13" xfId="2" applyNumberFormat="1" applyFont="1" applyBorder="1" applyAlignment="1">
      <alignment horizontal="right" vertical="center" wrapText="1"/>
    </xf>
    <xf numFmtId="0" fontId="12" fillId="0" borderId="6" xfId="1" applyFont="1" applyBorder="1" applyAlignment="1">
      <alignment horizontal="left" wrapText="1"/>
    </xf>
    <xf numFmtId="0" fontId="3" fillId="0" borderId="0" xfId="1" applyFont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/>
    <xf numFmtId="4" fontId="0" fillId="0" borderId="3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0" fontId="14" fillId="0" borderId="9" xfId="1" applyFont="1" applyBorder="1" applyAlignment="1">
      <alignment vertical="center" wrapText="1"/>
    </xf>
    <xf numFmtId="0" fontId="15" fillId="0" borderId="0" xfId="0" applyFont="1"/>
    <xf numFmtId="0" fontId="18" fillId="0" borderId="0" xfId="3" applyAlignment="1" applyProtection="1"/>
    <xf numFmtId="0" fontId="0" fillId="0" borderId="0" xfId="0" applyAlignment="1">
      <alignment horizontal="left" indent="1"/>
    </xf>
    <xf numFmtId="0" fontId="18" fillId="0" borderId="0" xfId="3" applyAlignment="1" applyProtection="1">
      <alignment horizontal="left" indent="1"/>
    </xf>
    <xf numFmtId="0" fontId="16" fillId="0" borderId="0" xfId="0" applyFont="1"/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7" fillId="0" borderId="0" xfId="0" applyFont="1"/>
    <xf numFmtId="0" fontId="18" fillId="0" borderId="0" xfId="3" applyAlignment="1" applyProtection="1">
      <alignment horizontal="left" indent="2"/>
    </xf>
    <xf numFmtId="14" fontId="0" fillId="0" borderId="0" xfId="0" applyNumberFormat="1"/>
    <xf numFmtId="0" fontId="13" fillId="0" borderId="0" xfId="0" applyFont="1" applyAlignment="1">
      <alignment horizontal="center" vertical="center" wrapText="1"/>
    </xf>
    <xf numFmtId="0" fontId="18" fillId="0" borderId="0" xfId="3" applyAlignment="1" applyProtection="1">
      <alignment wrapText="1"/>
    </xf>
    <xf numFmtId="0" fontId="0" fillId="0" borderId="0" xfId="0" applyAlignment="1">
      <alignment horizontal="center" vertical="justify"/>
    </xf>
    <xf numFmtId="0" fontId="3" fillId="0" borderId="0" xfId="1" applyFont="1" applyAlignment="1">
      <alignment horizontal="center" vertical="justify"/>
    </xf>
    <xf numFmtId="164" fontId="3" fillId="0" borderId="0" xfId="1" applyNumberFormat="1" applyFont="1" applyAlignment="1">
      <alignment horizontal="center" vertical="justify"/>
    </xf>
    <xf numFmtId="0" fontId="4" fillId="0" borderId="3" xfId="1" applyFont="1" applyBorder="1" applyAlignment="1">
      <alignment horizontal="center" vertical="justify" wrapText="1"/>
    </xf>
    <xf numFmtId="0" fontId="3" fillId="0" borderId="17" xfId="1" applyFont="1" applyBorder="1" applyAlignment="1">
      <alignment horizontal="center" vertical="justify"/>
    </xf>
    <xf numFmtId="0" fontId="3" fillId="0" borderId="4" xfId="1" applyFont="1" applyBorder="1" applyAlignment="1">
      <alignment horizontal="center" vertical="justify"/>
    </xf>
    <xf numFmtId="49" fontId="10" fillId="0" borderId="8" xfId="1" applyNumberFormat="1" applyFont="1" applyBorder="1" applyAlignment="1">
      <alignment horizontal="center" vertical="justify"/>
    </xf>
    <xf numFmtId="164" fontId="6" fillId="0" borderId="9" xfId="2" applyNumberFormat="1" applyBorder="1" applyAlignment="1">
      <alignment horizontal="center" vertical="justify" wrapText="1"/>
    </xf>
    <xf numFmtId="4" fontId="6" fillId="0" borderId="9" xfId="2" applyNumberFormat="1" applyBorder="1" applyAlignment="1">
      <alignment horizontal="center" vertical="justify" wrapText="1"/>
    </xf>
    <xf numFmtId="49" fontId="10" fillId="0" borderId="8" xfId="1" applyNumberFormat="1" applyFont="1" applyBorder="1" applyAlignment="1">
      <alignment horizontal="center" vertical="justify" wrapText="1"/>
    </xf>
    <xf numFmtId="4" fontId="19" fillId="0" borderId="9" xfId="0" applyNumberFormat="1" applyFont="1" applyBorder="1" applyAlignment="1">
      <alignment horizontal="center" vertical="justify"/>
    </xf>
    <xf numFmtId="0" fontId="7" fillId="0" borderId="6" xfId="2" applyFont="1" applyBorder="1" applyAlignment="1">
      <alignment horizontal="left" vertical="justify" wrapText="1"/>
    </xf>
    <xf numFmtId="0" fontId="21" fillId="0" borderId="9" xfId="2" applyFont="1" applyBorder="1" applyAlignment="1">
      <alignment horizontal="center" vertical="justify" wrapText="1"/>
    </xf>
    <xf numFmtId="49" fontId="10" fillId="0" borderId="28" xfId="1" applyNumberFormat="1" applyFont="1" applyBorder="1" applyAlignment="1">
      <alignment horizontal="center" vertical="justify"/>
    </xf>
    <xf numFmtId="0" fontId="7" fillId="0" borderId="29" xfId="2" applyFont="1" applyBorder="1" applyAlignment="1">
      <alignment horizontal="left" vertical="justify" wrapText="1"/>
    </xf>
    <xf numFmtId="0" fontId="3" fillId="0" borderId="3" xfId="1" applyFont="1" applyBorder="1" applyAlignment="1">
      <alignment horizontal="center" vertical="center" wrapText="1"/>
    </xf>
    <xf numFmtId="0" fontId="1" fillId="0" borderId="33" xfId="1" applyBorder="1" applyAlignment="1">
      <alignment horizontal="center" vertical="justify"/>
    </xf>
    <xf numFmtId="0" fontId="1" fillId="0" borderId="31" xfId="1" applyBorder="1" applyAlignment="1">
      <alignment horizontal="left" vertical="justify" wrapText="1"/>
    </xf>
    <xf numFmtId="4" fontId="1" fillId="0" borderId="31" xfId="1" applyNumberFormat="1" applyBorder="1" applyAlignment="1">
      <alignment horizontal="center" vertical="justify"/>
    </xf>
    <xf numFmtId="4" fontId="1" fillId="2" borderId="32" xfId="1" applyNumberFormat="1" applyFill="1" applyBorder="1" applyAlignment="1">
      <alignment horizontal="center" vertical="justify"/>
    </xf>
    <xf numFmtId="49" fontId="5" fillId="0" borderId="34" xfId="1" applyNumberFormat="1" applyFont="1" applyBorder="1" applyAlignment="1">
      <alignment horizontal="center" vertical="justify"/>
    </xf>
    <xf numFmtId="0" fontId="7" fillId="0" borderId="35" xfId="2" applyFont="1" applyBorder="1" applyAlignment="1">
      <alignment horizontal="left" vertical="justify" wrapText="1"/>
    </xf>
    <xf numFmtId="49" fontId="5" fillId="0" borderId="28" xfId="1" applyNumberFormat="1" applyFont="1" applyBorder="1" applyAlignment="1">
      <alignment horizontal="center" vertical="justify"/>
    </xf>
    <xf numFmtId="164" fontId="9" fillId="0" borderId="29" xfId="2" applyNumberFormat="1" applyFont="1" applyBorder="1" applyAlignment="1">
      <alignment horizontal="center" vertical="justify"/>
    </xf>
    <xf numFmtId="164" fontId="9" fillId="0" borderId="37" xfId="2" applyNumberFormat="1" applyFont="1" applyBorder="1" applyAlignment="1">
      <alignment horizontal="center" vertical="justify"/>
    </xf>
    <xf numFmtId="164" fontId="9" fillId="0" borderId="38" xfId="2" applyNumberFormat="1" applyFont="1" applyBorder="1" applyAlignment="1">
      <alignment horizontal="center" vertical="justify"/>
    </xf>
    <xf numFmtId="49" fontId="10" fillId="0" borderId="11" xfId="1" applyNumberFormat="1" applyFont="1" applyBorder="1" applyAlignment="1">
      <alignment horizontal="center" vertical="justify"/>
    </xf>
    <xf numFmtId="0" fontId="7" fillId="0" borderId="31" xfId="2" applyFont="1" applyBorder="1" applyAlignment="1">
      <alignment horizontal="left" vertical="justify" wrapText="1"/>
    </xf>
    <xf numFmtId="164" fontId="6" fillId="0" borderId="12" xfId="2" applyNumberFormat="1" applyBorder="1" applyAlignment="1">
      <alignment horizontal="center" vertical="justify" wrapText="1"/>
    </xf>
    <xf numFmtId="164" fontId="9" fillId="0" borderId="39" xfId="2" applyNumberFormat="1" applyFont="1" applyBorder="1" applyAlignment="1">
      <alignment horizontal="center" vertical="justify"/>
    </xf>
    <xf numFmtId="0" fontId="7" fillId="0" borderId="6" xfId="2" applyFont="1" applyBorder="1" applyAlignment="1">
      <alignment vertical="justify" wrapText="1"/>
    </xf>
    <xf numFmtId="4" fontId="0" fillId="0" borderId="39" xfId="0" applyNumberFormat="1" applyFill="1" applyBorder="1" applyAlignment="1">
      <alignment horizontal="center" vertical="justify"/>
    </xf>
    <xf numFmtId="0" fontId="6" fillId="0" borderId="9" xfId="2" applyBorder="1" applyAlignment="1">
      <alignment horizontal="left" vertical="justify" wrapText="1"/>
    </xf>
    <xf numFmtId="164" fontId="6" fillId="0" borderId="29" xfId="2" applyNumberFormat="1" applyFont="1" applyBorder="1" applyAlignment="1">
      <alignment horizontal="center" vertical="justify" wrapText="1"/>
    </xf>
    <xf numFmtId="4" fontId="6" fillId="0" borderId="37" xfId="2" applyNumberFormat="1" applyFont="1" applyBorder="1" applyAlignment="1">
      <alignment horizontal="center" vertical="justify" wrapText="1"/>
    </xf>
    <xf numFmtId="164" fontId="6" fillId="0" borderId="9" xfId="2" applyNumberFormat="1" applyFont="1" applyBorder="1" applyAlignment="1">
      <alignment horizontal="center" vertical="justify" wrapText="1"/>
    </xf>
    <xf numFmtId="4" fontId="6" fillId="0" borderId="30" xfId="2" applyNumberFormat="1" applyFont="1" applyBorder="1" applyAlignment="1">
      <alignment horizontal="center" vertical="justify" wrapText="1"/>
    </xf>
    <xf numFmtId="4" fontId="19" fillId="0" borderId="30" xfId="0" applyNumberFormat="1" applyFont="1" applyBorder="1" applyAlignment="1">
      <alignment horizontal="center" vertical="justify"/>
    </xf>
    <xf numFmtId="4" fontId="0" fillId="0" borderId="13" xfId="0" applyNumberFormat="1" applyBorder="1"/>
    <xf numFmtId="4" fontId="6" fillId="0" borderId="35" xfId="2" applyNumberFormat="1" applyBorder="1" applyAlignment="1">
      <alignment horizontal="center" vertical="justify" wrapText="1"/>
    </xf>
    <xf numFmtId="4" fontId="6" fillId="0" borderId="36" xfId="2" applyNumberFormat="1" applyBorder="1" applyAlignment="1">
      <alignment horizontal="center" vertical="justify" wrapText="1"/>
    </xf>
    <xf numFmtId="0" fontId="14" fillId="0" borderId="0" xfId="1" applyFont="1"/>
    <xf numFmtId="0" fontId="19" fillId="0" borderId="0" xfId="0" applyFont="1"/>
    <xf numFmtId="0" fontId="23" fillId="0" borderId="0" xfId="1" applyFont="1" applyAlignment="1"/>
    <xf numFmtId="0" fontId="20" fillId="0" borderId="0" xfId="0" applyFont="1"/>
    <xf numFmtId="0" fontId="3" fillId="0" borderId="18" xfId="1" applyFont="1" applyBorder="1" applyAlignment="1">
      <alignment horizontal="center" vertical="justify"/>
    </xf>
    <xf numFmtId="0" fontId="4" fillId="0" borderId="0" xfId="1" applyFont="1" applyBorder="1" applyAlignment="1">
      <alignment horizontal="center" vertical="justify"/>
    </xf>
    <xf numFmtId="0" fontId="3" fillId="0" borderId="14" xfId="1" applyFont="1" applyBorder="1" applyAlignment="1">
      <alignment horizontal="center" vertical="justify"/>
    </xf>
    <xf numFmtId="0" fontId="3" fillId="0" borderId="16" xfId="1" applyFont="1" applyBorder="1" applyAlignment="1">
      <alignment horizontal="center" vertical="justify"/>
    </xf>
    <xf numFmtId="0" fontId="3" fillId="0" borderId="1" xfId="1" applyFont="1" applyBorder="1" applyAlignment="1">
      <alignment horizontal="center" vertical="justify"/>
    </xf>
    <xf numFmtId="0" fontId="3" fillId="0" borderId="2" xfId="1" applyFont="1" applyBorder="1" applyAlignment="1">
      <alignment horizontal="center" vertical="justify"/>
    </xf>
    <xf numFmtId="0" fontId="3" fillId="0" borderId="4" xfId="1" applyFont="1" applyBorder="1" applyAlignment="1">
      <alignment horizontal="center" vertical="justify"/>
    </xf>
    <xf numFmtId="0" fontId="3" fillId="0" borderId="27" xfId="1" applyFont="1" applyBorder="1" applyAlignment="1">
      <alignment horizontal="center" vertical="justify"/>
    </xf>
    <xf numFmtId="0" fontId="14" fillId="0" borderId="0" xfId="1" applyFont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3" fillId="0" borderId="1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4" fillId="0" borderId="0" xfId="1" applyFont="1" applyBorder="1" applyAlignment="1">
      <alignment horizontal="left"/>
    </xf>
    <xf numFmtId="0" fontId="3" fillId="0" borderId="1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1" fillId="0" borderId="0" xfId="1" applyAlignment="1">
      <alignment horizontal="left" vertical="top" wrapText="1"/>
    </xf>
    <xf numFmtId="0" fontId="2" fillId="0" borderId="0" xfId="1" applyFont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kes-krasnogorsk.ru" TargetMode="External"/><Relationship Id="rId2" Type="http://schemas.openxmlformats.org/officeDocument/2006/relationships/image" Target="../media/image2.png"/><Relationship Id="rId1" Type="http://schemas.openxmlformats.org/officeDocument/2006/relationships/hyperlink" Target="mailto:support@kes-krasnogorsk.ru" TargetMode="External"/><Relationship Id="rId6" Type="http://schemas.openxmlformats.org/officeDocument/2006/relationships/image" Target="../media/image4.png"/><Relationship Id="rId5" Type="http://schemas.openxmlformats.org/officeDocument/2006/relationships/hyperlink" Target="http://kes-krasnogorsk.ru/klientam-kompanii/fizicheskim-licam/oplatit-elektricheskuyu-energiyu.html" TargetMode="External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40</xdr:row>
      <xdr:rowOff>0</xdr:rowOff>
    </xdr:from>
    <xdr:to>
      <xdr:col>2</xdr:col>
      <xdr:colOff>152400</xdr:colOff>
      <xdr:row>40</xdr:row>
      <xdr:rowOff>114300</xdr:rowOff>
    </xdr:to>
    <xdr:pic>
      <xdr:nvPicPr>
        <xdr:cNvPr id="1027" name="Picture 3" descr="https://kes-krasnogorsk.ru/assets/templates/kes/img/fmail.png">
          <a:hlinkClick xmlns:r="http://schemas.openxmlformats.org/officeDocument/2006/relationships" r:id="rId1" tooltip="Задать вопрос"/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76550" y="18468975"/>
          <a:ext cx="152400" cy="114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114300</xdr:rowOff>
    </xdr:to>
    <xdr:pic>
      <xdr:nvPicPr>
        <xdr:cNvPr id="1028" name="Picture 4" descr="https://kes-krasnogorsk.ru/assets/templates/kes/img/umail.png">
          <a:hlinkClick xmlns:r="http://schemas.openxmlformats.org/officeDocument/2006/relationships" r:id="rId3" tooltip="Задать вопрос"/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76550" y="19992975"/>
          <a:ext cx="152400" cy="114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18</xdr:col>
      <xdr:colOff>9525</xdr:colOff>
      <xdr:row>138</xdr:row>
      <xdr:rowOff>76200</xdr:rowOff>
    </xdr:to>
    <xdr:pic>
      <xdr:nvPicPr>
        <xdr:cNvPr id="1029" name="Picture 5" descr="https://kes-krasnogorsk.ru/assets/images/cards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76550" y="12696825"/>
          <a:ext cx="9839325" cy="19812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38100</xdr:colOff>
          <xdr:row>35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kes-krasnogorsk.ru/o-kompanii/contacts.html" TargetMode="External"/><Relationship Id="rId21" Type="http://schemas.openxmlformats.org/officeDocument/2006/relationships/hyperlink" Target="https://kes-krasnogorsk.ru/klientam-kompanii/fizicheskim-licam.html" TargetMode="External"/><Relationship Id="rId42" Type="http://schemas.openxmlformats.org/officeDocument/2006/relationships/hyperlink" Target="https://kes-krasnogorsk.ru/" TargetMode="External"/><Relationship Id="rId47" Type="http://schemas.openxmlformats.org/officeDocument/2006/relationships/hyperlink" Target="https://kes-krasnogorsk.ru/" TargetMode="External"/><Relationship Id="rId63" Type="http://schemas.openxmlformats.org/officeDocument/2006/relationships/hyperlink" Target="https://kes-krasnogorsk.ru/" TargetMode="External"/><Relationship Id="rId68" Type="http://schemas.openxmlformats.org/officeDocument/2006/relationships/hyperlink" Target="https://kes-krasnogorsk.ru/klientam-kompanii/kalkulyator_new.html" TargetMode="External"/><Relationship Id="rId84" Type="http://schemas.openxmlformats.org/officeDocument/2006/relationships/hyperlink" Target="https://kes-krasnogorsk.ru/assets/files/rasporyazhenie-n141-r_15122014_ob-ustanovlenii-na-2015-god-cen-tarifov-na-ee-dlya-naseleniya-mo.pdf" TargetMode="External"/><Relationship Id="rId89" Type="http://schemas.openxmlformats.org/officeDocument/2006/relationships/hyperlink" Target="https://kes-krasnogorsk.ru/zakupki.html" TargetMode="External"/><Relationship Id="rId16" Type="http://schemas.openxmlformats.org/officeDocument/2006/relationships/hyperlink" Target="https://kes-krasnogorsk.ru/akcioneram.html" TargetMode="External"/><Relationship Id="rId11" Type="http://schemas.openxmlformats.org/officeDocument/2006/relationships/hyperlink" Target="https://kes-krasnogorsk.ru/akcioneram/godovoj-otchet.html" TargetMode="External"/><Relationship Id="rId32" Type="http://schemas.openxmlformats.org/officeDocument/2006/relationships/hyperlink" Target="https://kes-krasnogorsk.ru/o-kompanii.html" TargetMode="External"/><Relationship Id="rId37" Type="http://schemas.openxmlformats.org/officeDocument/2006/relationships/hyperlink" Target="https://kes-krasnogorsk.ru/" TargetMode="External"/><Relationship Id="rId53" Type="http://schemas.openxmlformats.org/officeDocument/2006/relationships/hyperlink" Target="https://kes-krasnogorsk.ru/" TargetMode="External"/><Relationship Id="rId58" Type="http://schemas.openxmlformats.org/officeDocument/2006/relationships/hyperlink" Target="https://kes-krasnogorsk.ru/" TargetMode="External"/><Relationship Id="rId74" Type="http://schemas.openxmlformats.org/officeDocument/2006/relationships/hyperlink" Target="https://kes-krasnogorsk.ru/klientam-kompanii/fizicheskim-licam.html" TargetMode="External"/><Relationship Id="rId79" Type="http://schemas.openxmlformats.org/officeDocument/2006/relationships/hyperlink" Target="https://kes-krasnogorsk.ru/assets/files/rasporyazhenie-n22-r_ob-ustanovlenii-tarifov-cen-na-elektricheskuyu-energiyu-dlya-naseleniya-mo_29022012.pdf" TargetMode="External"/><Relationship Id="rId5" Type="http://schemas.openxmlformats.org/officeDocument/2006/relationships/hyperlink" Target="https://kes-krasnogorsk.ru/zakupki/polozhenie-o-zakupkah.html" TargetMode="External"/><Relationship Id="rId90" Type="http://schemas.openxmlformats.org/officeDocument/2006/relationships/hyperlink" Target="https://kes-krasnogorsk.ru/akcioneram.html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https://kes-krasnogorsk.ru/klientam-kompanii/organy-upravleniya-i-kontrolya.html" TargetMode="External"/><Relationship Id="rId27" Type="http://schemas.openxmlformats.org/officeDocument/2006/relationships/hyperlink" Target="https://kes-krasnogorsk.ru/o-kompanii/rekvizity.html" TargetMode="External"/><Relationship Id="rId43" Type="http://schemas.openxmlformats.org/officeDocument/2006/relationships/hyperlink" Target="https://kes-krasnogorsk.ru/" TargetMode="External"/><Relationship Id="rId48" Type="http://schemas.openxmlformats.org/officeDocument/2006/relationships/hyperlink" Target="https://kes-krasnogorsk.ru/" TargetMode="External"/><Relationship Id="rId64" Type="http://schemas.openxmlformats.org/officeDocument/2006/relationships/hyperlink" Target="https://kes-krasnogorsk.ru/" TargetMode="External"/><Relationship Id="rId69" Type="http://schemas.openxmlformats.org/officeDocument/2006/relationships/hyperlink" Target="https://kes-krasnogorsk.ru/klientam-kompanii/standart-obsluzhivaniya-klientov.html" TargetMode="External"/><Relationship Id="rId80" Type="http://schemas.openxmlformats.org/officeDocument/2006/relationships/hyperlink" Target="https://kes-krasnogorsk.ru/assets/files/rasporyazhenie-n130-r_ob-ustanovlenii-tarifov-cen-na-elektricheskuyu-energiyu-na-2013-god-dlya-naseleniya_14122012.pdf" TargetMode="External"/><Relationship Id="rId85" Type="http://schemas.openxmlformats.org/officeDocument/2006/relationships/hyperlink" Target="https://kes-krasnogorsk.ru/assets/files/tarify/168_r-s-pechatyu_tarify-dlya-naseleniya.pdf" TargetMode="External"/><Relationship Id="rId3" Type="http://schemas.openxmlformats.org/officeDocument/2006/relationships/hyperlink" Target="https://kes-krasnogorsk.ru/zakupki/upravlenie-zakupochnoj-deyatelnostyu.html" TargetMode="External"/><Relationship Id="rId12" Type="http://schemas.openxmlformats.org/officeDocument/2006/relationships/hyperlink" Target="https://kes-krasnogorsk.ru/akcioneram/uchreditelnye-i-vnutrennie-dokumenty.html" TargetMode="External"/><Relationship Id="rId17" Type="http://schemas.openxmlformats.org/officeDocument/2006/relationships/hyperlink" Target="https://kes-krasnogorsk.ru/klientam-kompanii/kalkulyator_new.html" TargetMode="External"/><Relationship Id="rId25" Type="http://schemas.openxmlformats.org/officeDocument/2006/relationships/hyperlink" Target="https://kes-krasnogorsk.ru/o-kompanii/vakansii.html" TargetMode="External"/><Relationship Id="rId33" Type="http://schemas.openxmlformats.org/officeDocument/2006/relationships/hyperlink" Target="https://kes-krasnogorsk.ru/o-kompanii/novosti/news.html" TargetMode="External"/><Relationship Id="rId38" Type="http://schemas.openxmlformats.org/officeDocument/2006/relationships/hyperlink" Target="https://kes-krasnogorsk.ru/" TargetMode="External"/><Relationship Id="rId46" Type="http://schemas.openxmlformats.org/officeDocument/2006/relationships/hyperlink" Target="https://kes-krasnogorsk.ru/" TargetMode="External"/><Relationship Id="rId59" Type="http://schemas.openxmlformats.org/officeDocument/2006/relationships/hyperlink" Target="https://kes-krasnogorsk.ru/" TargetMode="External"/><Relationship Id="rId67" Type="http://schemas.openxmlformats.org/officeDocument/2006/relationships/hyperlink" Target="https://kes-krasnogorsk.ru/o-kompanii/novosti/news/kopiya-grafik-raboty-v-prazdnichnye-dni2020.html" TargetMode="External"/><Relationship Id="rId20" Type="http://schemas.openxmlformats.org/officeDocument/2006/relationships/hyperlink" Target="https://kes-krasnogorsk.ru/klientam-kompanii/tarify.html" TargetMode="External"/><Relationship Id="rId41" Type="http://schemas.openxmlformats.org/officeDocument/2006/relationships/hyperlink" Target="https://kes-krasnogorsk.ru/" TargetMode="External"/><Relationship Id="rId54" Type="http://schemas.openxmlformats.org/officeDocument/2006/relationships/hyperlink" Target="https://kes-krasnogorsk.ru/" TargetMode="External"/><Relationship Id="rId62" Type="http://schemas.openxmlformats.org/officeDocument/2006/relationships/hyperlink" Target="https://kes-krasnogorsk.ru/" TargetMode="External"/><Relationship Id="rId70" Type="http://schemas.openxmlformats.org/officeDocument/2006/relationships/hyperlink" Target="https://kes-krasnogorsk.ru/klientam-kompanii/chasto-zadavaemye-voprosy.html" TargetMode="External"/><Relationship Id="rId75" Type="http://schemas.openxmlformats.org/officeDocument/2006/relationships/hyperlink" Target="https://kes-krasnogorsk.ru/klientam-kompanii/organy-upravleniya-i-kontrolya.html" TargetMode="External"/><Relationship Id="rId83" Type="http://schemas.openxmlformats.org/officeDocument/2006/relationships/hyperlink" Target="https://kes-krasnogorsk.ru/assets/files/rasporyazhenie-n140-r_15122014_o-primenenii-ponizhayushhego-koefficienta-dlya-naselenie-koef-t1.pdf" TargetMode="External"/><Relationship Id="rId88" Type="http://schemas.openxmlformats.org/officeDocument/2006/relationships/hyperlink" Target="https://kes-krasnogorsk.ru/assets/files/fizicheskie-lica/dogovory/rasporyazhenie_375_r.pdf" TargetMode="External"/><Relationship Id="rId91" Type="http://schemas.openxmlformats.org/officeDocument/2006/relationships/hyperlink" Target="https://kes-krasnogorsk.ru/klientam-kompanii.html" TargetMode="External"/><Relationship Id="rId96" Type="http://schemas.openxmlformats.org/officeDocument/2006/relationships/drawing" Target="../drawings/drawing1.xml"/><Relationship Id="rId1" Type="http://schemas.openxmlformats.org/officeDocument/2006/relationships/hyperlink" Target="https://selliot.ru/" TargetMode="External"/><Relationship Id="rId6" Type="http://schemas.openxmlformats.org/officeDocument/2006/relationships/hyperlink" Target="https://kes-krasnogorsk.ru/zakupki/informaciya-o-rezultatah-zakupok.html" TargetMode="External"/><Relationship Id="rId15" Type="http://schemas.openxmlformats.org/officeDocument/2006/relationships/hyperlink" Target="https://kes-krasnogorsk.ru/akcioneram/akcionernyj-kapital.html" TargetMode="External"/><Relationship Id="rId23" Type="http://schemas.openxmlformats.org/officeDocument/2006/relationships/hyperlink" Target="https://kes-krasnogorsk.ru/klientam-kompanii/yuridicheskim-licam.html" TargetMode="External"/><Relationship Id="rId28" Type="http://schemas.openxmlformats.org/officeDocument/2006/relationships/hyperlink" Target="https://kes-krasnogorsk.ru/o-kompanii/organizatsionnaia-structura.html" TargetMode="External"/><Relationship Id="rId36" Type="http://schemas.openxmlformats.org/officeDocument/2006/relationships/hyperlink" Target="https://kes-krasnogorsk.ru/" TargetMode="External"/><Relationship Id="rId49" Type="http://schemas.openxmlformats.org/officeDocument/2006/relationships/hyperlink" Target="https://kes-krasnogorsk.ru/" TargetMode="External"/><Relationship Id="rId57" Type="http://schemas.openxmlformats.org/officeDocument/2006/relationships/hyperlink" Target="https://kes-krasnogorsk.ru/" TargetMode="External"/><Relationship Id="rId10" Type="http://schemas.openxmlformats.org/officeDocument/2006/relationships/hyperlink" Target="https://kes-krasnogorsk.ru/akcioneram/sovet-direktorov.html" TargetMode="External"/><Relationship Id="rId31" Type="http://schemas.openxmlformats.org/officeDocument/2006/relationships/hyperlink" Target="https://kes-krasnogorsk.ru/o-kompanii/o-kompanii.html" TargetMode="External"/><Relationship Id="rId44" Type="http://schemas.openxmlformats.org/officeDocument/2006/relationships/hyperlink" Target="https://kes-krasnogorsk.ru/" TargetMode="External"/><Relationship Id="rId52" Type="http://schemas.openxmlformats.org/officeDocument/2006/relationships/hyperlink" Target="https://kes-krasnogorsk.ru/" TargetMode="External"/><Relationship Id="rId60" Type="http://schemas.openxmlformats.org/officeDocument/2006/relationships/hyperlink" Target="https://kes-krasnogorsk.ru/" TargetMode="External"/><Relationship Id="rId65" Type="http://schemas.openxmlformats.org/officeDocument/2006/relationships/hyperlink" Target="https://kes-krasnogorsk.ru/o-kompanii/novosti/news/nesankcionirovannaya-zamena-priborov-ucheta.html" TargetMode="External"/><Relationship Id="rId73" Type="http://schemas.openxmlformats.org/officeDocument/2006/relationships/hyperlink" Target="https://kes-krasnogorsk.ru/klientam-kompanii/fizicheskim-licam/normativy-potrebleniya-kommunalnyh-uslug-po-elektrosnabzheniyu-v-zhilyh-pomeshheniyah.html" TargetMode="External"/><Relationship Id="rId78" Type="http://schemas.openxmlformats.org/officeDocument/2006/relationships/hyperlink" Target="https://kes-krasnogorsk.ru/assets/files/fst_prikaz-n1473-e_ob-utverzhdenii-intervalov-tarifnyh-zon-sutok-dlya-naseleniya-i-priravnennyh-k-nemu-kategorij-potrebitelej-26-11-13.doc" TargetMode="External"/><Relationship Id="rId81" Type="http://schemas.openxmlformats.org/officeDocument/2006/relationships/hyperlink" Target="https://kes-krasnogorsk.ru/assets/files/rasporyazhenie-n143-r_o-vnesenii-izmenenij_13122013.pdf" TargetMode="External"/><Relationship Id="rId86" Type="http://schemas.openxmlformats.org/officeDocument/2006/relationships/hyperlink" Target="https://kes-krasnogorsk.ru/assets/files/fizicheskie-lica/perechen/203-p-16122016-naselenie.pdf" TargetMode="External"/><Relationship Id="rId94" Type="http://schemas.openxmlformats.org/officeDocument/2006/relationships/hyperlink" Target="mailto:support@kes-krasnogorsk.ru" TargetMode="External"/><Relationship Id="rId99" Type="http://schemas.openxmlformats.org/officeDocument/2006/relationships/image" Target="../media/image1.emf"/><Relationship Id="rId4" Type="http://schemas.openxmlformats.org/officeDocument/2006/relationships/hyperlink" Target="https://kes-krasnogorsk.ru/zakupki/anonsirovanie-zakupok.html" TargetMode="External"/><Relationship Id="rId9" Type="http://schemas.openxmlformats.org/officeDocument/2006/relationships/hyperlink" Target="https://kes-krasnogorsk.ru/akcioneram/spisok-affilirovannyh-lic.html" TargetMode="External"/><Relationship Id="rId13" Type="http://schemas.openxmlformats.org/officeDocument/2006/relationships/hyperlink" Target="https://kes-krasnogorsk.ru/akcioneram/svedeniya-ob-auditore-i-registratore-revizionnoj-komissii.html" TargetMode="External"/><Relationship Id="rId18" Type="http://schemas.openxmlformats.org/officeDocument/2006/relationships/hyperlink" Target="https://kes-krasnogorsk.ru/klientam-kompanii/standart-obsluzhivaniya-klientov.html" TargetMode="External"/><Relationship Id="rId39" Type="http://schemas.openxmlformats.org/officeDocument/2006/relationships/hyperlink" Target="https://kes-krasnogorsk.ru/" TargetMode="External"/><Relationship Id="rId34" Type="http://schemas.openxmlformats.org/officeDocument/2006/relationships/hyperlink" Target="https://kes-krasnogorsk.ru/" TargetMode="External"/><Relationship Id="rId50" Type="http://schemas.openxmlformats.org/officeDocument/2006/relationships/hyperlink" Target="https://kes-krasnogorsk.ru/" TargetMode="External"/><Relationship Id="rId55" Type="http://schemas.openxmlformats.org/officeDocument/2006/relationships/hyperlink" Target="https://kes-krasnogorsk.ru/" TargetMode="External"/><Relationship Id="rId76" Type="http://schemas.openxmlformats.org/officeDocument/2006/relationships/hyperlink" Target="https://kes-krasnogorsk.ru/klientam-kompanii/yuridicheskim-licam.html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https://kes-krasnogorsk.ru/zakupki/izveshheniya-o-provedenii-konkursov-i-inye-obyavleniya-o-zakupkah.html" TargetMode="External"/><Relationship Id="rId71" Type="http://schemas.openxmlformats.org/officeDocument/2006/relationships/hyperlink" Target="https://kes-krasnogorsk.ru/klientam-kompanii/tarify.html" TargetMode="External"/><Relationship Id="rId92" Type="http://schemas.openxmlformats.org/officeDocument/2006/relationships/hyperlink" Target="https://kes-krasnogorsk.ru/o-kompanii/o-kompanii.html" TargetMode="External"/><Relationship Id="rId2" Type="http://schemas.openxmlformats.org/officeDocument/2006/relationships/hyperlink" Target="https://kes-krasnogorsk.ru/zakupki/svedeniya-o-kolichestve-i-obshhej-stoimosti-dogovorov.html" TargetMode="External"/><Relationship Id="rId29" Type="http://schemas.openxmlformats.org/officeDocument/2006/relationships/hyperlink" Target="https://kes-krasnogorsk.ru/o-kompanii/novosti.html" TargetMode="External"/><Relationship Id="rId24" Type="http://schemas.openxmlformats.org/officeDocument/2006/relationships/hyperlink" Target="https://kes-krasnogorsk.ru/klientam-kompanii.html" TargetMode="External"/><Relationship Id="rId40" Type="http://schemas.openxmlformats.org/officeDocument/2006/relationships/hyperlink" Target="https://kes-krasnogorsk.ru/" TargetMode="External"/><Relationship Id="rId45" Type="http://schemas.openxmlformats.org/officeDocument/2006/relationships/hyperlink" Target="https://kes-krasnogorsk.ru/" TargetMode="External"/><Relationship Id="rId66" Type="http://schemas.openxmlformats.org/officeDocument/2006/relationships/hyperlink" Target="https://kes-krasnogorsk.ru/o-kompanii/novosti/news/s-sentyabrya-2019-dolzhnikam-budut-nachislyatsya-peni.html" TargetMode="External"/><Relationship Id="rId87" Type="http://schemas.openxmlformats.org/officeDocument/2006/relationships/hyperlink" Target="https://kes-krasnogorsk.ru/assets/files/rasporyazhenie-321-r-naselenie-s-pechatyu.pdf" TargetMode="External"/><Relationship Id="rId61" Type="http://schemas.openxmlformats.org/officeDocument/2006/relationships/hyperlink" Target="https://kes-krasnogorsk.ru/" TargetMode="External"/><Relationship Id="rId82" Type="http://schemas.openxmlformats.org/officeDocument/2006/relationships/hyperlink" Target="https://kes-krasnogorsk.ru/assets/files/rasporyazhenie-n11-r_o-vnesenii-izmenenij_13022014.pdf" TargetMode="External"/><Relationship Id="rId19" Type="http://schemas.openxmlformats.org/officeDocument/2006/relationships/hyperlink" Target="https://kes-krasnogorsk.ru/klientam-kompanii/chasto-zadavaemye-voprosy.html" TargetMode="External"/><Relationship Id="rId14" Type="http://schemas.openxmlformats.org/officeDocument/2006/relationships/hyperlink" Target="https://kes-krasnogorsk.ru/akcioneram/sobraniya-akcionerov.html" TargetMode="External"/><Relationship Id="rId30" Type="http://schemas.openxmlformats.org/officeDocument/2006/relationships/hyperlink" Target="https://kes-krasnogorsk.ru/o-kompanii/raskrytie-informaci.html" TargetMode="External"/><Relationship Id="rId35" Type="http://schemas.openxmlformats.org/officeDocument/2006/relationships/hyperlink" Target="https://kes-krasnogorsk.ru/" TargetMode="External"/><Relationship Id="rId56" Type="http://schemas.openxmlformats.org/officeDocument/2006/relationships/hyperlink" Target="https://kes-krasnogorsk.ru/" TargetMode="External"/><Relationship Id="rId77" Type="http://schemas.openxmlformats.org/officeDocument/2006/relationships/hyperlink" Target="https://kes-krasnogorsk.ru/klientam-kompanii/yuridicheskim-licam/nereguliruemie-tarify.html" TargetMode="External"/><Relationship Id="rId8" Type="http://schemas.openxmlformats.org/officeDocument/2006/relationships/hyperlink" Target="https://kes-krasnogorsk.ru/zakupki.html" TargetMode="External"/><Relationship Id="rId51" Type="http://schemas.openxmlformats.org/officeDocument/2006/relationships/hyperlink" Target="https://kes-krasnogorsk.ru/" TargetMode="External"/><Relationship Id="rId72" Type="http://schemas.openxmlformats.org/officeDocument/2006/relationships/hyperlink" Target="https://kes-krasnogorsk.ru/klientam-kompanii/fizicheskim-licam/grafik-otklyuchenij-fizicheskih-lic.html" TargetMode="External"/><Relationship Id="rId93" Type="http://schemas.openxmlformats.org/officeDocument/2006/relationships/hyperlink" Target="mailto:info@kes-krasnogorsk.ru" TargetMode="External"/><Relationship Id="rId98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view="pageBreakPreview" topLeftCell="A16" zoomScale="60" zoomScaleNormal="100" workbookViewId="0">
      <selection activeCell="L25" sqref="L25"/>
    </sheetView>
  </sheetViews>
  <sheetFormatPr defaultRowHeight="15" x14ac:dyDescent="0.25"/>
  <cols>
    <col min="2" max="2" width="38.5703125" customWidth="1"/>
    <col min="3" max="3" width="14.42578125" customWidth="1"/>
    <col min="4" max="4" width="13.28515625" customWidth="1"/>
    <col min="5" max="5" width="16.5703125" customWidth="1"/>
    <col min="6" max="6" width="2.7109375" customWidth="1"/>
    <col min="7" max="7" width="0.7109375" customWidth="1"/>
    <col min="8" max="8" width="0.5703125" customWidth="1"/>
  </cols>
  <sheetData>
    <row r="1" spans="1:5" s="105" customFormat="1" ht="11.25" x14ac:dyDescent="0.2">
      <c r="A1" s="104"/>
      <c r="B1" s="104"/>
      <c r="C1" s="116" t="s">
        <v>0</v>
      </c>
      <c r="D1" s="116"/>
      <c r="E1" s="116"/>
    </row>
    <row r="2" spans="1:5" s="105" customFormat="1" ht="31.5" customHeight="1" x14ac:dyDescent="0.2">
      <c r="A2" s="104"/>
      <c r="B2" s="104"/>
      <c r="C2" s="116" t="s">
        <v>158</v>
      </c>
      <c r="D2" s="116"/>
      <c r="E2" s="116"/>
    </row>
    <row r="3" spans="1:5" s="105" customFormat="1" ht="28.5" customHeight="1" x14ac:dyDescent="0.2">
      <c r="A3" s="104"/>
      <c r="B3" s="104"/>
      <c r="C3" s="116" t="s">
        <v>159</v>
      </c>
      <c r="D3" s="116"/>
      <c r="E3" s="116"/>
    </row>
    <row r="4" spans="1:5" s="107" customFormat="1" x14ac:dyDescent="0.25">
      <c r="A4" s="106" t="s">
        <v>44</v>
      </c>
      <c r="B4" s="106"/>
      <c r="C4" s="106"/>
      <c r="D4" s="106"/>
      <c r="E4" s="106"/>
    </row>
    <row r="5" spans="1:5" ht="4.5" customHeight="1" x14ac:dyDescent="0.25">
      <c r="A5" s="1"/>
      <c r="B5" s="1"/>
      <c r="C5" s="1"/>
      <c r="D5" s="1"/>
      <c r="E5" s="1"/>
    </row>
    <row r="6" spans="1:5" ht="15.75" thickBot="1" x14ac:dyDescent="0.3">
      <c r="A6" s="2"/>
      <c r="B6" s="2" t="s">
        <v>3</v>
      </c>
      <c r="C6" s="2"/>
      <c r="D6" s="2"/>
      <c r="E6" s="2"/>
    </row>
    <row r="7" spans="1:5" ht="15.75" thickBot="1" x14ac:dyDescent="0.3">
      <c r="A7" s="117" t="s">
        <v>4</v>
      </c>
      <c r="B7" s="119" t="s">
        <v>5</v>
      </c>
      <c r="C7" s="121" t="s">
        <v>6</v>
      </c>
      <c r="D7" s="122"/>
      <c r="E7" s="123"/>
    </row>
    <row r="8" spans="1:5" ht="26.25" thickBot="1" x14ac:dyDescent="0.3">
      <c r="A8" s="118"/>
      <c r="B8" s="120"/>
      <c r="C8" s="3" t="s">
        <v>7</v>
      </c>
      <c r="D8" s="3" t="s">
        <v>8</v>
      </c>
      <c r="E8" s="78" t="s">
        <v>166</v>
      </c>
    </row>
    <row r="9" spans="1:5" s="63" customFormat="1" ht="26.25" thickBot="1" x14ac:dyDescent="0.3">
      <c r="A9" s="79">
        <v>1</v>
      </c>
      <c r="B9" s="80" t="s">
        <v>157</v>
      </c>
      <c r="C9" s="81">
        <f>E9*14525.1*12</f>
        <v>7842775.919999999</v>
      </c>
      <c r="D9" s="81">
        <f>D35</f>
        <v>653564.65999999992</v>
      </c>
      <c r="E9" s="82">
        <f>D9/14525.1</f>
        <v>44.995536003194466</v>
      </c>
    </row>
    <row r="10" spans="1:5" s="63" customFormat="1" ht="6" customHeight="1" x14ac:dyDescent="0.25">
      <c r="A10" s="109"/>
      <c r="B10" s="109"/>
      <c r="C10" s="109"/>
      <c r="D10" s="109"/>
      <c r="E10" s="109"/>
    </row>
    <row r="11" spans="1:5" s="63" customFormat="1" ht="15.75" thickBot="1" x14ac:dyDescent="0.3">
      <c r="A11" s="64"/>
      <c r="B11" s="64" t="s">
        <v>13</v>
      </c>
      <c r="C11" s="65"/>
      <c r="D11" s="65"/>
      <c r="E11" s="64"/>
    </row>
    <row r="12" spans="1:5" s="63" customFormat="1" ht="15.75" thickBot="1" x14ac:dyDescent="0.3">
      <c r="A12" s="110" t="s">
        <v>4</v>
      </c>
      <c r="B12" s="112" t="s">
        <v>14</v>
      </c>
      <c r="C12" s="114" t="s">
        <v>15</v>
      </c>
      <c r="D12" s="108"/>
      <c r="E12" s="115"/>
    </row>
    <row r="13" spans="1:5" s="63" customFormat="1" ht="18" customHeight="1" thickBot="1" x14ac:dyDescent="0.3">
      <c r="A13" s="111"/>
      <c r="B13" s="113"/>
      <c r="C13" s="66" t="s">
        <v>7</v>
      </c>
      <c r="D13" s="66" t="s">
        <v>8</v>
      </c>
      <c r="E13" s="66" t="s">
        <v>16</v>
      </c>
    </row>
    <row r="14" spans="1:5" s="63" customFormat="1" ht="15.75" thickBot="1" x14ac:dyDescent="0.3">
      <c r="A14" s="67">
        <v>1</v>
      </c>
      <c r="B14" s="108" t="s">
        <v>17</v>
      </c>
      <c r="C14" s="108"/>
      <c r="D14" s="108"/>
      <c r="E14" s="108"/>
    </row>
    <row r="15" spans="1:5" s="63" customFormat="1" ht="60.75" thickBot="1" x14ac:dyDescent="0.3">
      <c r="A15" s="83"/>
      <c r="B15" s="84" t="s">
        <v>18</v>
      </c>
      <c r="C15" s="102">
        <f>13300*12</f>
        <v>159600</v>
      </c>
      <c r="D15" s="102">
        <f>C15/12</f>
        <v>13300</v>
      </c>
      <c r="E15" s="103">
        <f>13300/14525.1</f>
        <v>0.91565634660002337</v>
      </c>
    </row>
    <row r="16" spans="1:5" s="63" customFormat="1" ht="15.75" thickBot="1" x14ac:dyDescent="0.3">
      <c r="A16" s="68" t="s">
        <v>19</v>
      </c>
      <c r="B16" s="108" t="s">
        <v>20</v>
      </c>
      <c r="C16" s="108"/>
      <c r="D16" s="108"/>
      <c r="E16" s="108"/>
    </row>
    <row r="17" spans="1:5" s="63" customFormat="1" ht="24" customHeight="1" x14ac:dyDescent="0.25">
      <c r="A17" s="85" t="s">
        <v>21</v>
      </c>
      <c r="B17" s="77" t="s">
        <v>22</v>
      </c>
      <c r="C17" s="86">
        <f t="shared" ref="C17:C21" si="0">D17*12</f>
        <v>474000</v>
      </c>
      <c r="D17" s="86">
        <v>39500</v>
      </c>
      <c r="E17" s="87">
        <f>D17/14525.1</f>
        <v>2.7194305030602197</v>
      </c>
    </row>
    <row r="18" spans="1:5" s="63" customFormat="1" x14ac:dyDescent="0.25">
      <c r="A18" s="69" t="s">
        <v>23</v>
      </c>
      <c r="B18" s="74" t="s">
        <v>160</v>
      </c>
      <c r="C18" s="70">
        <f t="shared" si="0"/>
        <v>2520</v>
      </c>
      <c r="D18" s="71">
        <v>210</v>
      </c>
      <c r="E18" s="88">
        <f t="shared" ref="E18:E24" si="1">D18/14525.1</f>
        <v>1.4457731788421422E-2</v>
      </c>
    </row>
    <row r="19" spans="1:5" s="63" customFormat="1" ht="48" x14ac:dyDescent="0.25">
      <c r="A19" s="69" t="s">
        <v>25</v>
      </c>
      <c r="B19" s="74" t="s">
        <v>162</v>
      </c>
      <c r="C19" s="70">
        <f t="shared" si="0"/>
        <v>150000</v>
      </c>
      <c r="D19" s="71">
        <v>12500</v>
      </c>
      <c r="E19" s="88">
        <f t="shared" si="1"/>
        <v>0.86057927312032279</v>
      </c>
    </row>
    <row r="20" spans="1:5" s="63" customFormat="1" ht="24" x14ac:dyDescent="0.25">
      <c r="A20" s="69" t="s">
        <v>26</v>
      </c>
      <c r="B20" s="74" t="s">
        <v>27</v>
      </c>
      <c r="C20" s="70">
        <f t="shared" si="0"/>
        <v>118860</v>
      </c>
      <c r="D20" s="71">
        <v>9905</v>
      </c>
      <c r="E20" s="88">
        <f t="shared" si="1"/>
        <v>0.68192301602054373</v>
      </c>
    </row>
    <row r="21" spans="1:5" s="63" customFormat="1" ht="60" x14ac:dyDescent="0.25">
      <c r="A21" s="69" t="s">
        <v>28</v>
      </c>
      <c r="B21" s="74" t="s">
        <v>161</v>
      </c>
      <c r="C21" s="70">
        <f t="shared" si="0"/>
        <v>72000</v>
      </c>
      <c r="D21" s="71">
        <v>6000</v>
      </c>
      <c r="E21" s="88">
        <f t="shared" si="1"/>
        <v>0.41307805109775492</v>
      </c>
    </row>
    <row r="22" spans="1:5" s="63" customFormat="1" ht="120" x14ac:dyDescent="0.25">
      <c r="A22" s="69" t="s">
        <v>29</v>
      </c>
      <c r="B22" s="74" t="s">
        <v>49</v>
      </c>
      <c r="C22" s="70">
        <v>460080</v>
      </c>
      <c r="D22" s="70">
        <f>C22/12</f>
        <v>38340</v>
      </c>
      <c r="E22" s="88">
        <f t="shared" si="1"/>
        <v>2.6395687465146538</v>
      </c>
    </row>
    <row r="23" spans="1:5" s="63" customFormat="1" ht="84" x14ac:dyDescent="0.25">
      <c r="A23" s="69" t="s">
        <v>30</v>
      </c>
      <c r="B23" s="74" t="s">
        <v>50</v>
      </c>
      <c r="C23" s="70">
        <v>180000</v>
      </c>
      <c r="D23" s="70">
        <f>C23/12</f>
        <v>15000</v>
      </c>
      <c r="E23" s="88">
        <f t="shared" si="1"/>
        <v>1.0326951277443872</v>
      </c>
    </row>
    <row r="24" spans="1:5" s="63" customFormat="1" x14ac:dyDescent="0.25">
      <c r="A24" s="69" t="s">
        <v>31</v>
      </c>
      <c r="B24" s="75" t="s">
        <v>32</v>
      </c>
      <c r="C24" s="70">
        <v>3990825</v>
      </c>
      <c r="D24" s="70">
        <f t="shared" ref="D24:D28" si="2">C24/12</f>
        <v>332568.75</v>
      </c>
      <c r="E24" s="88">
        <f t="shared" si="1"/>
        <v>22.896141851002746</v>
      </c>
    </row>
    <row r="25" spans="1:5" s="63" customFormat="1" ht="96" x14ac:dyDescent="0.25">
      <c r="A25" s="69" t="s">
        <v>33</v>
      </c>
      <c r="B25" s="74" t="s">
        <v>167</v>
      </c>
      <c r="C25" s="70">
        <v>815725</v>
      </c>
      <c r="D25" s="70">
        <f>C25/12</f>
        <v>67977.083333333328</v>
      </c>
      <c r="E25" s="88">
        <f>D25/14525.1</f>
        <v>4.6799735171071681</v>
      </c>
    </row>
    <row r="26" spans="1:5" s="63" customFormat="1" ht="24.75" thickBot="1" x14ac:dyDescent="0.3">
      <c r="A26" s="89" t="s">
        <v>34</v>
      </c>
      <c r="B26" s="90" t="s">
        <v>52</v>
      </c>
      <c r="C26" s="91">
        <v>150000</v>
      </c>
      <c r="D26" s="91">
        <f>C26/12</f>
        <v>12500</v>
      </c>
      <c r="E26" s="92">
        <f>D26/14525.1</f>
        <v>0.86057927312032279</v>
      </c>
    </row>
    <row r="27" spans="1:5" s="63" customFormat="1" ht="15.75" thickBot="1" x14ac:dyDescent="0.3">
      <c r="A27" s="68" t="s">
        <v>35</v>
      </c>
      <c r="B27" s="108" t="s">
        <v>36</v>
      </c>
      <c r="C27" s="108"/>
      <c r="D27" s="108"/>
      <c r="E27" s="108"/>
    </row>
    <row r="28" spans="1:5" s="63" customFormat="1" ht="48" x14ac:dyDescent="0.25">
      <c r="A28" s="76" t="s">
        <v>37</v>
      </c>
      <c r="B28" s="77" t="s">
        <v>53</v>
      </c>
      <c r="C28" s="96">
        <v>120000</v>
      </c>
      <c r="D28" s="96">
        <f t="shared" si="2"/>
        <v>10000</v>
      </c>
      <c r="E28" s="97">
        <f>D28/14525.1</f>
        <v>0.68846341849625814</v>
      </c>
    </row>
    <row r="29" spans="1:5" s="63" customFormat="1" x14ac:dyDescent="0.25">
      <c r="A29" s="72" t="s">
        <v>38</v>
      </c>
      <c r="B29" s="93" t="s">
        <v>163</v>
      </c>
      <c r="C29" s="98">
        <f>1886.98*4</f>
        <v>7547.92</v>
      </c>
      <c r="D29" s="98">
        <f>C29/12</f>
        <v>628.99333333333334</v>
      </c>
      <c r="E29" s="99">
        <f t="shared" ref="E29" si="3">D29/14525.1</f>
        <v>4.3303890047802308E-2</v>
      </c>
    </row>
    <row r="30" spans="1:5" s="63" customFormat="1" ht="36" x14ac:dyDescent="0.25">
      <c r="A30" s="72" t="s">
        <v>150</v>
      </c>
      <c r="B30" s="74" t="s">
        <v>54</v>
      </c>
      <c r="C30" s="73">
        <v>48000</v>
      </c>
      <c r="D30" s="73">
        <f>C30/12</f>
        <v>4000</v>
      </c>
      <c r="E30" s="100">
        <f>D30/14525.1</f>
        <v>0.27538536739850328</v>
      </c>
    </row>
    <row r="31" spans="1:5" s="63" customFormat="1" x14ac:dyDescent="0.25">
      <c r="A31" s="72" t="s">
        <v>41</v>
      </c>
      <c r="B31" s="74" t="s">
        <v>151</v>
      </c>
      <c r="C31" s="73">
        <v>960000</v>
      </c>
      <c r="D31" s="73">
        <v>80000</v>
      </c>
      <c r="E31" s="100">
        <f>D31/14525.1</f>
        <v>5.5077073479700651</v>
      </c>
    </row>
    <row r="32" spans="1:5" s="63" customFormat="1" ht="24" x14ac:dyDescent="0.25">
      <c r="A32" s="72" t="s">
        <v>152</v>
      </c>
      <c r="B32" s="74" t="s">
        <v>153</v>
      </c>
      <c r="C32" s="73">
        <f>D32*12</f>
        <v>23898.000000000004</v>
      </c>
      <c r="D32" s="73">
        <f>175*11.38</f>
        <v>1991.5000000000002</v>
      </c>
      <c r="E32" s="100">
        <f>D32/14525.1</f>
        <v>0.13710748979352982</v>
      </c>
    </row>
    <row r="33" spans="1:5" s="63" customFormat="1" x14ac:dyDescent="0.25">
      <c r="A33" s="72" t="s">
        <v>154</v>
      </c>
      <c r="B33" s="74" t="s">
        <v>164</v>
      </c>
      <c r="C33" s="73">
        <v>73760</v>
      </c>
      <c r="D33" s="73">
        <f>C33/12</f>
        <v>6146.666666666667</v>
      </c>
      <c r="E33" s="100">
        <f>D33/14525.1</f>
        <v>0.42317551456903341</v>
      </c>
    </row>
    <row r="34" spans="1:5" s="63" customFormat="1" ht="22.5" x14ac:dyDescent="0.25">
      <c r="A34" s="72" t="s">
        <v>155</v>
      </c>
      <c r="B34" s="95" t="s">
        <v>156</v>
      </c>
      <c r="C34" s="73">
        <v>35960</v>
      </c>
      <c r="D34" s="73">
        <f>C34/12</f>
        <v>2996.6666666666665</v>
      </c>
      <c r="E34" s="100">
        <f>D34/14525.1</f>
        <v>0.20630953774271202</v>
      </c>
    </row>
    <row r="35" spans="1:5" ht="15.75" thickBot="1" x14ac:dyDescent="0.3">
      <c r="A35" s="40"/>
      <c r="B35" s="41" t="s">
        <v>42</v>
      </c>
      <c r="C35" s="101">
        <f>C34+C33+C32+C31+C30+C29+C28+C26+C25+C24+C23+C22+C21+C20+C19+C18+C17+C15</f>
        <v>7842775.9199999999</v>
      </c>
      <c r="D35" s="101">
        <f>D34+D33+D32+D31+D30+D29+D28+D26+D25+D24+D23+D22+D21+D20+D19+D18+D17+D15</f>
        <v>653564.65999999992</v>
      </c>
      <c r="E35" s="94">
        <f>E15+E17+E18+E19+E20+E21+E22+E23+E24+E25+E26+E28+E29+E30+E31+E32+E33+E34</f>
        <v>44.995536003194474</v>
      </c>
    </row>
    <row r="36" spans="1:5" x14ac:dyDescent="0.25">
      <c r="A36" s="1"/>
      <c r="B36" s="42" t="s">
        <v>165</v>
      </c>
    </row>
  </sheetData>
  <mergeCells count="13">
    <mergeCell ref="C1:E1"/>
    <mergeCell ref="C2:E2"/>
    <mergeCell ref="C3:E3"/>
    <mergeCell ref="A7:A8"/>
    <mergeCell ref="B7:B8"/>
    <mergeCell ref="C7:E7"/>
    <mergeCell ref="B27:E27"/>
    <mergeCell ref="A10:E10"/>
    <mergeCell ref="A12:A13"/>
    <mergeCell ref="B12:B13"/>
    <mergeCell ref="C12:E12"/>
    <mergeCell ref="B14:E14"/>
    <mergeCell ref="B16:E16"/>
  </mergeCells>
  <pageMargins left="1.2204724409448819" right="0.23622047244094491" top="0.35433070866141736" bottom="0.35433070866141736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K195"/>
  <sheetViews>
    <sheetView topLeftCell="A25" workbookViewId="0">
      <selection activeCell="A35" sqref="A35:B36"/>
    </sheetView>
  </sheetViews>
  <sheetFormatPr defaultRowHeight="15" x14ac:dyDescent="0.25"/>
  <cols>
    <col min="1" max="1" width="7.140625" style="1" customWidth="1"/>
    <col min="2" max="2" width="36" style="1" customWidth="1"/>
    <col min="3" max="3" width="13.140625" style="1" customWidth="1"/>
    <col min="4" max="5" width="12.28515625" style="1" customWidth="1"/>
    <col min="6" max="6" width="0" hidden="1" customWidth="1"/>
  </cols>
  <sheetData>
    <row r="1" spans="1:6" x14ac:dyDescent="0.25">
      <c r="C1" s="132" t="s">
        <v>0</v>
      </c>
      <c r="D1" s="132"/>
      <c r="E1" s="132"/>
    </row>
    <row r="2" spans="1:6" x14ac:dyDescent="0.25">
      <c r="C2" s="132" t="s">
        <v>1</v>
      </c>
      <c r="D2" s="132"/>
      <c r="E2" s="132"/>
    </row>
    <row r="3" spans="1:6" x14ac:dyDescent="0.25">
      <c r="C3" s="132" t="s">
        <v>2</v>
      </c>
      <c r="D3" s="132"/>
      <c r="E3" s="132"/>
    </row>
    <row r="4" spans="1:6" ht="16.5" x14ac:dyDescent="0.25">
      <c r="A4" s="133" t="s">
        <v>44</v>
      </c>
      <c r="B4" s="133"/>
      <c r="C4" s="133"/>
      <c r="D4" s="133"/>
      <c r="E4" s="133"/>
    </row>
    <row r="6" spans="1:6" ht="15.75" thickBot="1" x14ac:dyDescent="0.3">
      <c r="A6" s="2"/>
      <c r="B6" s="2" t="s">
        <v>3</v>
      </c>
      <c r="C6" s="2"/>
      <c r="D6" s="2"/>
      <c r="E6" s="2"/>
    </row>
    <row r="7" spans="1:6" ht="15.75" customHeight="1" thickBot="1" x14ac:dyDescent="0.3">
      <c r="A7" s="117" t="s">
        <v>4</v>
      </c>
      <c r="B7" s="119" t="s">
        <v>5</v>
      </c>
      <c r="C7" s="121" t="s">
        <v>6</v>
      </c>
      <c r="D7" s="122"/>
      <c r="E7" s="122"/>
      <c r="F7" s="123"/>
    </row>
    <row r="8" spans="1:6" ht="26.25" thickBot="1" x14ac:dyDescent="0.3">
      <c r="A8" s="118"/>
      <c r="B8" s="120"/>
      <c r="C8" s="3" t="s">
        <v>7</v>
      </c>
      <c r="D8" s="3" t="s">
        <v>8</v>
      </c>
      <c r="E8" s="4" t="s">
        <v>9</v>
      </c>
      <c r="F8" s="44" t="s">
        <v>9</v>
      </c>
    </row>
    <row r="9" spans="1:6" ht="51.75" x14ac:dyDescent="0.25">
      <c r="A9" s="5">
        <v>1</v>
      </c>
      <c r="B9" s="6" t="s">
        <v>10</v>
      </c>
      <c r="C9" s="7">
        <f>C35</f>
        <v>0</v>
      </c>
      <c r="D9" s="7">
        <f>C9/12</f>
        <v>0</v>
      </c>
      <c r="E9" s="8">
        <f>D9/14525.1</f>
        <v>0</v>
      </c>
      <c r="F9" s="46"/>
    </row>
    <row r="10" spans="1:6" ht="15.75" thickBot="1" x14ac:dyDescent="0.3">
      <c r="A10" s="9">
        <v>2</v>
      </c>
      <c r="B10" s="10" t="s">
        <v>11</v>
      </c>
      <c r="C10" s="11" t="e">
        <f>E10*C36*12</f>
        <v>#VALUE!</v>
      </c>
      <c r="D10" s="11" t="e">
        <f>E10*C36</f>
        <v>#VALUE!</v>
      </c>
      <c r="E10" s="12">
        <v>8.65</v>
      </c>
      <c r="F10" s="45"/>
    </row>
    <row r="11" spans="1:6" ht="15.75" hidden="1" thickBot="1" x14ac:dyDescent="0.3">
      <c r="A11" s="13">
        <v>3</v>
      </c>
      <c r="B11" s="14" t="s">
        <v>12</v>
      </c>
      <c r="C11" s="15">
        <f>D11*12</f>
        <v>384000</v>
      </c>
      <c r="D11" s="15">
        <v>32000</v>
      </c>
      <c r="E11" s="16"/>
    </row>
    <row r="12" spans="1:6" x14ac:dyDescent="0.25">
      <c r="A12" s="129"/>
      <c r="B12" s="129"/>
      <c r="C12" s="129"/>
      <c r="D12" s="129"/>
      <c r="E12" s="129"/>
    </row>
    <row r="13" spans="1:6" x14ac:dyDescent="0.25">
      <c r="A13" s="17"/>
      <c r="B13" s="17"/>
      <c r="C13" s="17"/>
      <c r="D13" s="17"/>
      <c r="E13" s="17"/>
    </row>
    <row r="14" spans="1:6" x14ac:dyDescent="0.25">
      <c r="A14" s="17"/>
      <c r="B14" s="17"/>
      <c r="C14" s="17"/>
      <c r="D14" s="17"/>
      <c r="E14" s="17"/>
    </row>
    <row r="15" spans="1:6" ht="15.75" thickBot="1" x14ac:dyDescent="0.3">
      <c r="A15" s="2"/>
      <c r="B15" s="2" t="s">
        <v>13</v>
      </c>
      <c r="C15" s="18"/>
      <c r="D15" s="18"/>
      <c r="E15" s="2"/>
    </row>
    <row r="16" spans="1:6" ht="15.75" customHeight="1" thickBot="1" x14ac:dyDescent="0.3">
      <c r="A16" s="130" t="s">
        <v>4</v>
      </c>
      <c r="B16" s="117" t="s">
        <v>14</v>
      </c>
      <c r="C16" s="127" t="s">
        <v>15</v>
      </c>
      <c r="D16" s="126"/>
      <c r="E16" s="126"/>
      <c r="F16" s="128"/>
    </row>
    <row r="17" spans="1:11" ht="24.75" thickBot="1" x14ac:dyDescent="0.3">
      <c r="A17" s="131"/>
      <c r="B17" s="118"/>
      <c r="C17" s="19" t="s">
        <v>7</v>
      </c>
      <c r="D17" s="19" t="s">
        <v>8</v>
      </c>
      <c r="E17" s="20" t="s">
        <v>16</v>
      </c>
      <c r="F17" s="44" t="s">
        <v>9</v>
      </c>
    </row>
    <row r="18" spans="1:11" ht="15.75" thickBot="1" x14ac:dyDescent="0.3">
      <c r="A18" s="21">
        <v>1</v>
      </c>
      <c r="B18" s="126" t="s">
        <v>17</v>
      </c>
      <c r="C18" s="126"/>
      <c r="D18" s="126"/>
      <c r="E18" s="126"/>
    </row>
    <row r="19" spans="1:11" ht="60.75" thickBot="1" x14ac:dyDescent="0.3">
      <c r="A19" s="22"/>
      <c r="B19" s="23" t="s">
        <v>18</v>
      </c>
      <c r="C19" s="24" t="s">
        <v>45</v>
      </c>
      <c r="D19" s="24">
        <v>14000</v>
      </c>
      <c r="E19" s="25">
        <f>13300/14525.1</f>
        <v>0.91565634660002337</v>
      </c>
      <c r="F19" s="47" t="e">
        <f>D19/C36</f>
        <v>#VALUE!</v>
      </c>
    </row>
    <row r="20" spans="1:11" ht="15.75" thickBot="1" x14ac:dyDescent="0.3">
      <c r="A20" s="26" t="s">
        <v>19</v>
      </c>
      <c r="B20" s="126" t="s">
        <v>20</v>
      </c>
      <c r="C20" s="126"/>
      <c r="D20" s="126"/>
      <c r="E20" s="126"/>
    </row>
    <row r="21" spans="1:11" ht="36" x14ac:dyDescent="0.25">
      <c r="A21" s="27" t="s">
        <v>21</v>
      </c>
      <c r="B21" s="28" t="s">
        <v>22</v>
      </c>
      <c r="C21" s="29">
        <v>474000</v>
      </c>
      <c r="D21" s="29">
        <v>39500</v>
      </c>
      <c r="E21" s="30">
        <f>D21/14525.1</f>
        <v>2.7194305030602197</v>
      </c>
      <c r="F21" s="48" t="e">
        <f>D21/C36</f>
        <v>#VALUE!</v>
      </c>
    </row>
    <row r="22" spans="1:11" x14ac:dyDescent="0.25">
      <c r="A22" s="31" t="s">
        <v>23</v>
      </c>
      <c r="B22" s="32" t="s">
        <v>24</v>
      </c>
      <c r="C22" s="33">
        <v>2520</v>
      </c>
      <c r="D22" s="34">
        <v>210</v>
      </c>
      <c r="E22" s="30">
        <f t="shared" ref="E22:E30" si="0">D22/14525.1</f>
        <v>1.4457731788421422E-2</v>
      </c>
      <c r="F22" s="49" t="e">
        <f>D22/C36</f>
        <v>#VALUE!</v>
      </c>
    </row>
    <row r="23" spans="1:11" ht="33.75" x14ac:dyDescent="0.25">
      <c r="A23" s="31" t="s">
        <v>25</v>
      </c>
      <c r="B23" s="32" t="s">
        <v>46</v>
      </c>
      <c r="C23" s="33">
        <v>150000</v>
      </c>
      <c r="D23" s="34">
        <v>12500</v>
      </c>
      <c r="E23" s="30">
        <f t="shared" si="0"/>
        <v>0.86057927312032279</v>
      </c>
      <c r="F23" s="49">
        <v>0.87</v>
      </c>
    </row>
    <row r="24" spans="1:11" ht="22.5" x14ac:dyDescent="0.25">
      <c r="A24" s="31" t="s">
        <v>26</v>
      </c>
      <c r="B24" s="32" t="s">
        <v>27</v>
      </c>
      <c r="C24" s="33">
        <v>120874.32</v>
      </c>
      <c r="D24" s="34">
        <f t="shared" ref="D24:D26" si="1">C24/12</f>
        <v>10072.86</v>
      </c>
      <c r="E24" s="30">
        <f t="shared" si="0"/>
        <v>0.69347956296342195</v>
      </c>
      <c r="F24" s="49" t="e">
        <f>D24/C36</f>
        <v>#VALUE!</v>
      </c>
    </row>
    <row r="25" spans="1:11" ht="56.25" x14ac:dyDescent="0.25">
      <c r="A25" s="31" t="s">
        <v>28</v>
      </c>
      <c r="B25" s="50" t="s">
        <v>47</v>
      </c>
      <c r="C25" s="33">
        <v>72000</v>
      </c>
      <c r="D25" s="34">
        <v>6000</v>
      </c>
      <c r="E25" s="30">
        <f t="shared" si="0"/>
        <v>0.41307805109775492</v>
      </c>
      <c r="F25" s="49" t="e">
        <f>D25/C36</f>
        <v>#VALUE!</v>
      </c>
    </row>
    <row r="26" spans="1:11" ht="112.5" x14ac:dyDescent="0.25">
      <c r="A26" s="31" t="s">
        <v>29</v>
      </c>
      <c r="B26" s="50" t="s">
        <v>49</v>
      </c>
      <c r="C26" s="33">
        <v>516000</v>
      </c>
      <c r="D26" s="33">
        <f t="shared" si="1"/>
        <v>43000</v>
      </c>
      <c r="E26" s="30">
        <f t="shared" si="0"/>
        <v>2.96039269953391</v>
      </c>
      <c r="F26" s="49">
        <v>2.96</v>
      </c>
    </row>
    <row r="27" spans="1:11" ht="78.75" x14ac:dyDescent="0.25">
      <c r="A27" s="31" t="s">
        <v>30</v>
      </c>
      <c r="B27" s="50" t="s">
        <v>50</v>
      </c>
      <c r="C27" s="33">
        <v>200400</v>
      </c>
      <c r="D27" s="33">
        <f>C27/12</f>
        <v>16700</v>
      </c>
      <c r="E27" s="30">
        <f t="shared" si="0"/>
        <v>1.1497339088887513</v>
      </c>
      <c r="F27" s="49" t="e">
        <f>D27/C36</f>
        <v>#VALUE!</v>
      </c>
    </row>
    <row r="28" spans="1:11" x14ac:dyDescent="0.25">
      <c r="A28" s="31" t="s">
        <v>31</v>
      </c>
      <c r="B28" s="32" t="s">
        <v>32</v>
      </c>
      <c r="C28" s="33">
        <v>3991200</v>
      </c>
      <c r="D28" s="33">
        <f t="shared" ref="D28:D32" si="2">C28/12</f>
        <v>332600</v>
      </c>
      <c r="E28" s="30">
        <f t="shared" si="0"/>
        <v>22.898293299185546</v>
      </c>
      <c r="F28" s="49" t="e">
        <f>D28/C36</f>
        <v>#VALUE!</v>
      </c>
    </row>
    <row r="29" spans="1:11" ht="56.25" x14ac:dyDescent="0.25">
      <c r="A29" s="31" t="s">
        <v>33</v>
      </c>
      <c r="B29" s="32" t="s">
        <v>51</v>
      </c>
      <c r="C29" s="33">
        <v>1020000</v>
      </c>
      <c r="D29" s="33">
        <f t="shared" si="2"/>
        <v>85000</v>
      </c>
      <c r="E29" s="30">
        <f t="shared" si="0"/>
        <v>5.8519390572181944</v>
      </c>
      <c r="F29" s="49" t="e">
        <f>D29/C36</f>
        <v>#VALUE!</v>
      </c>
      <c r="K29" t="s">
        <v>48</v>
      </c>
    </row>
    <row r="30" spans="1:11" ht="23.25" thickBot="1" x14ac:dyDescent="0.3">
      <c r="A30" s="35" t="s">
        <v>34</v>
      </c>
      <c r="B30" s="50" t="s">
        <v>52</v>
      </c>
      <c r="C30" s="36">
        <v>180000</v>
      </c>
      <c r="D30" s="36">
        <f t="shared" si="2"/>
        <v>15000</v>
      </c>
      <c r="E30" s="30">
        <f t="shared" si="0"/>
        <v>1.0326951277443872</v>
      </c>
      <c r="F30" s="49" t="e">
        <f>D30/C36</f>
        <v>#VALUE!</v>
      </c>
    </row>
    <row r="31" spans="1:11" ht="15.75" thickBot="1" x14ac:dyDescent="0.3">
      <c r="A31" s="26" t="s">
        <v>35</v>
      </c>
      <c r="B31" s="126" t="s">
        <v>36</v>
      </c>
      <c r="C31" s="126"/>
      <c r="D31" s="126"/>
      <c r="E31" s="126"/>
    </row>
    <row r="32" spans="1:11" ht="45" x14ac:dyDescent="0.25">
      <c r="A32" s="37" t="s">
        <v>37</v>
      </c>
      <c r="B32" s="50" t="s">
        <v>53</v>
      </c>
      <c r="C32" s="33">
        <v>140000</v>
      </c>
      <c r="D32" s="33">
        <f t="shared" si="2"/>
        <v>11666.666666666666</v>
      </c>
      <c r="E32" s="38">
        <f>D32/14525.1</f>
        <v>0.80320732157896779</v>
      </c>
      <c r="F32" s="48" t="e">
        <f>D32/C36</f>
        <v>#VALUE!</v>
      </c>
    </row>
    <row r="33" spans="1:6" x14ac:dyDescent="0.25">
      <c r="A33" s="39" t="s">
        <v>38</v>
      </c>
      <c r="B33" s="32" t="s">
        <v>39</v>
      </c>
      <c r="C33" s="33">
        <v>6000</v>
      </c>
      <c r="D33" s="33">
        <v>700</v>
      </c>
      <c r="E33" s="38">
        <f t="shared" ref="E33" si="3">D33/14525.1</f>
        <v>4.8192439294738071E-2</v>
      </c>
      <c r="F33" s="49" t="e">
        <f>D33/C36</f>
        <v>#VALUE!</v>
      </c>
    </row>
    <row r="34" spans="1:6" ht="33.75" x14ac:dyDescent="0.25">
      <c r="A34" s="39" t="s">
        <v>40</v>
      </c>
      <c r="B34" s="32" t="s">
        <v>54</v>
      </c>
      <c r="C34"/>
      <c r="D34"/>
      <c r="E34"/>
    </row>
    <row r="35" spans="1:6" ht="15.75" thickBot="1" x14ac:dyDescent="0.3">
      <c r="A35" s="40"/>
      <c r="B35" s="41" t="s">
        <v>42</v>
      </c>
      <c r="C35"/>
      <c r="D35"/>
      <c r="E35"/>
    </row>
    <row r="36" spans="1:6" x14ac:dyDescent="0.25">
      <c r="B36" s="42" t="s">
        <v>43</v>
      </c>
      <c r="C36" s="51" t="s">
        <v>55</v>
      </c>
      <c r="D36"/>
      <c r="E36"/>
    </row>
    <row r="37" spans="1:6" x14ac:dyDescent="0.25">
      <c r="A37" s="43"/>
      <c r="B37" s="2"/>
      <c r="C37"/>
      <c r="D37"/>
      <c r="E37"/>
    </row>
    <row r="38" spans="1:6" x14ac:dyDescent="0.25">
      <c r="C38" t="s">
        <v>56</v>
      </c>
      <c r="D38"/>
      <c r="E38"/>
    </row>
    <row r="39" spans="1:6" x14ac:dyDescent="0.25">
      <c r="C39" t="s">
        <v>57</v>
      </c>
      <c r="D39"/>
      <c r="E39"/>
    </row>
    <row r="40" spans="1:6" x14ac:dyDescent="0.25">
      <c r="C40"/>
      <c r="D40"/>
      <c r="E40"/>
    </row>
    <row r="41" spans="1:6" x14ac:dyDescent="0.25">
      <c r="C41"/>
      <c r="D41"/>
      <c r="E41"/>
    </row>
    <row r="42" spans="1:6" x14ac:dyDescent="0.25">
      <c r="C42" s="52" t="s">
        <v>58</v>
      </c>
      <c r="D42"/>
      <c r="E42"/>
    </row>
    <row r="43" spans="1:6" x14ac:dyDescent="0.25">
      <c r="C43"/>
      <c r="D43"/>
      <c r="E43"/>
    </row>
    <row r="44" spans="1:6" x14ac:dyDescent="0.25">
      <c r="C44" s="51" t="s">
        <v>59</v>
      </c>
      <c r="D44"/>
      <c r="E44"/>
    </row>
    <row r="45" spans="1:6" x14ac:dyDescent="0.25">
      <c r="C45"/>
      <c r="D45"/>
      <c r="E45"/>
    </row>
    <row r="46" spans="1:6" x14ac:dyDescent="0.25">
      <c r="C46" t="s">
        <v>60</v>
      </c>
      <c r="D46"/>
      <c r="E46"/>
    </row>
    <row r="47" spans="1:6" x14ac:dyDescent="0.25">
      <c r="C47" t="s">
        <v>61</v>
      </c>
      <c r="D47"/>
      <c r="E47"/>
    </row>
    <row r="48" spans="1:6" x14ac:dyDescent="0.25">
      <c r="C48"/>
      <c r="D48"/>
      <c r="E48"/>
    </row>
    <row r="49" spans="3:6" x14ac:dyDescent="0.25">
      <c r="C49"/>
      <c r="D49"/>
      <c r="E49"/>
    </row>
    <row r="50" spans="3:6" x14ac:dyDescent="0.25">
      <c r="C50" s="52" t="s">
        <v>62</v>
      </c>
      <c r="D50"/>
      <c r="E50"/>
    </row>
    <row r="51" spans="3:6" x14ac:dyDescent="0.25">
      <c r="C51" s="53"/>
      <c r="D51"/>
      <c r="E51"/>
    </row>
    <row r="52" spans="3:6" x14ac:dyDescent="0.25">
      <c r="C52" s="54" t="s">
        <v>63</v>
      </c>
      <c r="D52"/>
      <c r="E52"/>
    </row>
    <row r="53" spans="3:6" x14ac:dyDescent="0.25">
      <c r="C53" s="54" t="s">
        <v>64</v>
      </c>
      <c r="D53"/>
      <c r="E53"/>
    </row>
    <row r="54" spans="3:6" x14ac:dyDescent="0.25">
      <c r="C54" s="54" t="s">
        <v>65</v>
      </c>
      <c r="D54"/>
      <c r="E54"/>
    </row>
    <row r="55" spans="3:6" x14ac:dyDescent="0.25">
      <c r="C55" s="54" t="s">
        <v>66</v>
      </c>
      <c r="D55"/>
      <c r="E55"/>
    </row>
    <row r="56" spans="3:6" x14ac:dyDescent="0.25">
      <c r="C56"/>
      <c r="D56"/>
      <c r="E56"/>
    </row>
    <row r="57" spans="3:6" x14ac:dyDescent="0.25">
      <c r="C57" t="s">
        <v>67</v>
      </c>
      <c r="D57"/>
      <c r="E57"/>
    </row>
    <row r="58" spans="3:6" x14ac:dyDescent="0.25">
      <c r="C58"/>
      <c r="D58"/>
      <c r="E58"/>
    </row>
    <row r="59" spans="3:6" ht="31.5" x14ac:dyDescent="0.5">
      <c r="C59" s="55" t="s">
        <v>68</v>
      </c>
      <c r="D59"/>
      <c r="E59"/>
    </row>
    <row r="60" spans="3:6" x14ac:dyDescent="0.25">
      <c r="C60"/>
      <c r="D60"/>
      <c r="E60"/>
    </row>
    <row r="61" spans="3:6" x14ac:dyDescent="0.25">
      <c r="C61"/>
      <c r="D61"/>
      <c r="E61"/>
    </row>
    <row r="62" spans="3:6" x14ac:dyDescent="0.25">
      <c r="C62"/>
      <c r="D62"/>
      <c r="E62"/>
    </row>
    <row r="63" spans="3:6" ht="15" customHeight="1" x14ac:dyDescent="0.25">
      <c r="C63" s="125" t="s">
        <v>69</v>
      </c>
      <c r="D63" s="125"/>
      <c r="E63" s="125"/>
      <c r="F63" s="57"/>
    </row>
    <row r="64" spans="3:6" x14ac:dyDescent="0.25">
      <c r="C64" s="125"/>
      <c r="D64" s="125"/>
      <c r="E64" s="125"/>
      <c r="F64" s="57"/>
    </row>
    <row r="65" spans="3:6" x14ac:dyDescent="0.25">
      <c r="C65" s="125"/>
      <c r="D65" s="125"/>
      <c r="E65" s="125"/>
      <c r="F65" s="57"/>
    </row>
    <row r="66" spans="3:6" ht="195" customHeight="1" x14ac:dyDescent="0.25">
      <c r="C66" s="124" t="s">
        <v>70</v>
      </c>
      <c r="D66" s="124"/>
      <c r="E66" s="124"/>
      <c r="F66" s="57"/>
    </row>
    <row r="67" spans="3:6" x14ac:dyDescent="0.25">
      <c r="C67" s="124"/>
      <c r="D67" s="124"/>
      <c r="E67" s="124"/>
      <c r="F67" s="57"/>
    </row>
    <row r="68" spans="3:6" x14ac:dyDescent="0.25">
      <c r="C68" s="124"/>
      <c r="D68" s="124"/>
      <c r="E68" s="124"/>
      <c r="F68" s="57"/>
    </row>
    <row r="69" spans="3:6" x14ac:dyDescent="0.25">
      <c r="C69" s="124"/>
      <c r="D69" s="124"/>
      <c r="E69" s="124"/>
      <c r="F69" s="57"/>
    </row>
    <row r="70" spans="3:6" x14ac:dyDescent="0.25">
      <c r="C70" s="57"/>
      <c r="D70" s="57"/>
      <c r="E70" s="57"/>
      <c r="F70" s="57"/>
    </row>
    <row r="71" spans="3:6" ht="15" customHeight="1" x14ac:dyDescent="0.25">
      <c r="C71" s="125" t="s">
        <v>71</v>
      </c>
      <c r="D71" s="125" t="s">
        <v>72</v>
      </c>
      <c r="E71" s="125"/>
      <c r="F71" s="57"/>
    </row>
    <row r="72" spans="3:6" x14ac:dyDescent="0.25">
      <c r="C72" s="125"/>
      <c r="D72" s="125"/>
      <c r="E72" s="125"/>
      <c r="F72" s="57"/>
    </row>
    <row r="73" spans="3:6" ht="30" customHeight="1" x14ac:dyDescent="0.25">
      <c r="C73" s="57" t="s">
        <v>73</v>
      </c>
      <c r="D73" s="125" t="s">
        <v>74</v>
      </c>
      <c r="E73" s="125"/>
      <c r="F73" s="57"/>
    </row>
    <row r="74" spans="3:6" ht="120" x14ac:dyDescent="0.25">
      <c r="C74" s="57" t="s">
        <v>75</v>
      </c>
      <c r="D74" s="125" t="s">
        <v>76</v>
      </c>
      <c r="E74" s="125"/>
      <c r="F74" s="57"/>
    </row>
    <row r="75" spans="3:6" ht="135" x14ac:dyDescent="0.25">
      <c r="C75" s="57" t="s">
        <v>77</v>
      </c>
      <c r="D75" s="125" t="s">
        <v>74</v>
      </c>
      <c r="E75" s="125"/>
      <c r="F75" s="57"/>
    </row>
    <row r="76" spans="3:6" ht="255" x14ac:dyDescent="0.25">
      <c r="C76" s="57" t="s">
        <v>78</v>
      </c>
      <c r="D76" s="125" t="s">
        <v>76</v>
      </c>
      <c r="E76" s="125"/>
      <c r="F76" s="57"/>
    </row>
    <row r="77" spans="3:6" ht="90" customHeight="1" x14ac:dyDescent="0.25">
      <c r="C77" s="125" t="s">
        <v>79</v>
      </c>
      <c r="D77" s="125" t="s">
        <v>80</v>
      </c>
      <c r="E77" s="125" t="s">
        <v>81</v>
      </c>
      <c r="F77" s="57"/>
    </row>
    <row r="78" spans="3:6" x14ac:dyDescent="0.25">
      <c r="C78" s="125"/>
      <c r="D78" s="125"/>
      <c r="E78" s="125"/>
      <c r="F78" s="57"/>
    </row>
    <row r="79" spans="3:6" ht="30" x14ac:dyDescent="0.25">
      <c r="C79" s="57" t="s">
        <v>73</v>
      </c>
      <c r="D79" s="56" t="s">
        <v>82</v>
      </c>
      <c r="E79" s="56" t="s">
        <v>83</v>
      </c>
      <c r="F79" s="57"/>
    </row>
    <row r="80" spans="3:6" ht="120" x14ac:dyDescent="0.25">
      <c r="C80" s="57" t="s">
        <v>75</v>
      </c>
      <c r="D80" s="56" t="s">
        <v>84</v>
      </c>
      <c r="E80" s="56" t="s">
        <v>85</v>
      </c>
      <c r="F80" s="57"/>
    </row>
    <row r="81" spans="3:6" ht="30" x14ac:dyDescent="0.25">
      <c r="C81" s="57" t="s">
        <v>86</v>
      </c>
      <c r="D81" s="56" t="s">
        <v>84</v>
      </c>
      <c r="E81" s="56" t="s">
        <v>85</v>
      </c>
      <c r="F81" s="57"/>
    </row>
    <row r="82" spans="3:6" ht="225" customHeight="1" x14ac:dyDescent="0.25">
      <c r="C82" s="124" t="s">
        <v>87</v>
      </c>
      <c r="D82" s="124"/>
      <c r="E82" s="124"/>
      <c r="F82" s="57"/>
    </row>
    <row r="83" spans="3:6" x14ac:dyDescent="0.25">
      <c r="C83" s="124"/>
      <c r="D83" s="124"/>
      <c r="E83" s="124"/>
      <c r="F83" s="57"/>
    </row>
    <row r="84" spans="3:6" x14ac:dyDescent="0.25">
      <c r="C84"/>
      <c r="D84"/>
      <c r="E84"/>
    </row>
    <row r="85" spans="3:6" x14ac:dyDescent="0.25">
      <c r="C85"/>
      <c r="D85"/>
      <c r="E85"/>
    </row>
    <row r="86" spans="3:6" x14ac:dyDescent="0.25">
      <c r="C86"/>
      <c r="D86"/>
      <c r="E86"/>
    </row>
    <row r="87" spans="3:6" x14ac:dyDescent="0.25">
      <c r="C87" s="52" t="s">
        <v>88</v>
      </c>
      <c r="D87"/>
      <c r="E87"/>
    </row>
    <row r="88" spans="3:6" x14ac:dyDescent="0.25">
      <c r="C88"/>
      <c r="D88"/>
      <c r="E88"/>
    </row>
    <row r="89" spans="3:6" x14ac:dyDescent="0.25">
      <c r="C89" s="52" t="s">
        <v>89</v>
      </c>
      <c r="D89"/>
      <c r="E89"/>
    </row>
    <row r="90" spans="3:6" x14ac:dyDescent="0.25">
      <c r="C90"/>
      <c r="D90"/>
      <c r="E90"/>
    </row>
    <row r="91" spans="3:6" x14ac:dyDescent="0.25">
      <c r="C91" s="52" t="s">
        <v>90</v>
      </c>
      <c r="D91"/>
      <c r="E91"/>
    </row>
    <row r="92" spans="3:6" x14ac:dyDescent="0.25">
      <c r="C92"/>
      <c r="D92"/>
      <c r="E92"/>
    </row>
    <row r="93" spans="3:6" x14ac:dyDescent="0.25">
      <c r="C93" s="52" t="s">
        <v>91</v>
      </c>
      <c r="D93"/>
      <c r="E93"/>
    </row>
    <row r="94" spans="3:6" x14ac:dyDescent="0.25">
      <c r="C94"/>
      <c r="D94"/>
      <c r="E94"/>
    </row>
    <row r="95" spans="3:6" x14ac:dyDescent="0.25">
      <c r="C95" s="52" t="s">
        <v>92</v>
      </c>
      <c r="D95"/>
      <c r="E95"/>
    </row>
    <row r="96" spans="3:6" x14ac:dyDescent="0.25">
      <c r="C96"/>
      <c r="D96"/>
      <c r="E96"/>
    </row>
    <row r="97" spans="3:5" x14ac:dyDescent="0.25">
      <c r="C97" s="52" t="s">
        <v>93</v>
      </c>
      <c r="D97"/>
      <c r="E97"/>
    </row>
    <row r="98" spans="3:5" x14ac:dyDescent="0.25">
      <c r="C98"/>
      <c r="D98"/>
      <c r="E98"/>
    </row>
    <row r="99" spans="3:5" x14ac:dyDescent="0.25">
      <c r="C99" s="52" t="s">
        <v>94</v>
      </c>
      <c r="D99"/>
      <c r="E99"/>
    </row>
    <row r="100" spans="3:5" x14ac:dyDescent="0.25">
      <c r="C100"/>
      <c r="D100"/>
      <c r="E100"/>
    </row>
    <row r="101" spans="3:5" x14ac:dyDescent="0.25">
      <c r="C101" s="52" t="s">
        <v>95</v>
      </c>
      <c r="D101"/>
      <c r="E101"/>
    </row>
    <row r="102" spans="3:5" x14ac:dyDescent="0.25">
      <c r="C102"/>
      <c r="D102"/>
      <c r="E102"/>
    </row>
    <row r="103" spans="3:5" x14ac:dyDescent="0.25">
      <c r="C103" s="52" t="s">
        <v>96</v>
      </c>
      <c r="D103"/>
      <c r="E103"/>
    </row>
    <row r="104" spans="3:5" x14ac:dyDescent="0.25">
      <c r="C104"/>
      <c r="D104"/>
      <c r="E104"/>
    </row>
    <row r="105" spans="3:5" x14ac:dyDescent="0.25">
      <c r="C105" s="52" t="s">
        <v>97</v>
      </c>
      <c r="D105"/>
      <c r="E105"/>
    </row>
    <row r="106" spans="3:5" x14ac:dyDescent="0.25">
      <c r="C106"/>
      <c r="D106"/>
      <c r="E106"/>
    </row>
    <row r="107" spans="3:5" x14ac:dyDescent="0.25">
      <c r="C107" s="52" t="s">
        <v>98</v>
      </c>
      <c r="D107"/>
      <c r="E107"/>
    </row>
    <row r="108" spans="3:5" x14ac:dyDescent="0.25">
      <c r="C108"/>
      <c r="D108"/>
      <c r="E108"/>
    </row>
    <row r="109" spans="3:5" x14ac:dyDescent="0.25">
      <c r="C109"/>
      <c r="D109"/>
      <c r="E109"/>
    </row>
    <row r="110" spans="3:5" x14ac:dyDescent="0.25">
      <c r="C110"/>
      <c r="D110"/>
      <c r="E110"/>
    </row>
    <row r="111" spans="3:5" x14ac:dyDescent="0.25">
      <c r="C111" s="52" t="s">
        <v>99</v>
      </c>
      <c r="D111"/>
      <c r="E111"/>
    </row>
    <row r="112" spans="3:5" x14ac:dyDescent="0.25">
      <c r="C112"/>
      <c r="D112"/>
      <c r="E112"/>
    </row>
    <row r="113" spans="3:5" x14ac:dyDescent="0.25">
      <c r="C113"/>
      <c r="D113"/>
      <c r="E113"/>
    </row>
    <row r="114" spans="3:5" x14ac:dyDescent="0.25">
      <c r="C114"/>
      <c r="D114"/>
      <c r="E114"/>
    </row>
    <row r="115" spans="3:5" x14ac:dyDescent="0.25">
      <c r="C115"/>
      <c r="D115"/>
      <c r="E115"/>
    </row>
    <row r="116" spans="3:5" x14ac:dyDescent="0.25">
      <c r="C116"/>
      <c r="D116"/>
      <c r="E116"/>
    </row>
    <row r="117" spans="3:5" ht="15.75" x14ac:dyDescent="0.25">
      <c r="C117" s="58" t="s">
        <v>100</v>
      </c>
      <c r="D117"/>
      <c r="E117"/>
    </row>
    <row r="118" spans="3:5" x14ac:dyDescent="0.25">
      <c r="C118" s="53"/>
      <c r="D118"/>
      <c r="E118"/>
    </row>
    <row r="119" spans="3:5" x14ac:dyDescent="0.25">
      <c r="C119" s="54" t="s">
        <v>101</v>
      </c>
      <c r="D119"/>
      <c r="E119"/>
    </row>
    <row r="120" spans="3:5" x14ac:dyDescent="0.25">
      <c r="C120" s="54" t="s">
        <v>102</v>
      </c>
      <c r="D120"/>
      <c r="E120"/>
    </row>
    <row r="121" spans="3:5" x14ac:dyDescent="0.25">
      <c r="C121" s="54" t="s">
        <v>103</v>
      </c>
      <c r="D121"/>
      <c r="E121"/>
    </row>
    <row r="122" spans="3:5" x14ac:dyDescent="0.25">
      <c r="C122" s="59" t="s">
        <v>104</v>
      </c>
      <c r="D122"/>
      <c r="E122"/>
    </row>
    <row r="123" spans="3:5" x14ac:dyDescent="0.25">
      <c r="C123" s="59" t="s">
        <v>105</v>
      </c>
      <c r="D123"/>
      <c r="E123"/>
    </row>
    <row r="124" spans="3:5" x14ac:dyDescent="0.25">
      <c r="C124" s="54" t="s">
        <v>106</v>
      </c>
      <c r="D124"/>
      <c r="E124"/>
    </row>
    <row r="125" spans="3:5" x14ac:dyDescent="0.25">
      <c r="C125" s="54" t="s">
        <v>107</v>
      </c>
      <c r="D125"/>
      <c r="E125"/>
    </row>
    <row r="126" spans="3:5" x14ac:dyDescent="0.25">
      <c r="C126" s="54" t="s">
        <v>108</v>
      </c>
      <c r="D126"/>
      <c r="E126"/>
    </row>
    <row r="127" spans="3:5" x14ac:dyDescent="0.25">
      <c r="C127" s="54" t="s">
        <v>109</v>
      </c>
      <c r="D127"/>
      <c r="E127"/>
    </row>
    <row r="128" spans="3:5" x14ac:dyDescent="0.25">
      <c r="C128"/>
      <c r="D128"/>
      <c r="E128"/>
    </row>
    <row r="129" spans="3:9" x14ac:dyDescent="0.25">
      <c r="C129"/>
      <c r="D129"/>
      <c r="E129"/>
    </row>
    <row r="130" spans="3:9" x14ac:dyDescent="0.25">
      <c r="C130"/>
      <c r="D130"/>
      <c r="E130"/>
    </row>
    <row r="131" spans="3:9" x14ac:dyDescent="0.25">
      <c r="C131" t="s">
        <v>110</v>
      </c>
      <c r="D131"/>
      <c r="E131"/>
    </row>
    <row r="132" spans="3:9" x14ac:dyDescent="0.25">
      <c r="C132" s="60">
        <v>43822</v>
      </c>
      <c r="D132"/>
      <c r="E132"/>
    </row>
    <row r="133" spans="3:9" x14ac:dyDescent="0.25">
      <c r="C133" s="52" t="s">
        <v>111</v>
      </c>
      <c r="D133"/>
      <c r="E133"/>
    </row>
    <row r="134" spans="3:9" x14ac:dyDescent="0.25">
      <c r="C134" s="60">
        <v>43713</v>
      </c>
      <c r="D134"/>
      <c r="E134"/>
    </row>
    <row r="135" spans="3:9" x14ac:dyDescent="0.25">
      <c r="C135" s="52" t="s">
        <v>112</v>
      </c>
      <c r="D135"/>
      <c r="E135"/>
    </row>
    <row r="136" spans="3:9" x14ac:dyDescent="0.25">
      <c r="C136" s="60">
        <v>43641</v>
      </c>
      <c r="D136"/>
      <c r="E136"/>
    </row>
    <row r="137" spans="3:9" x14ac:dyDescent="0.25">
      <c r="C137" s="52" t="s">
        <v>113</v>
      </c>
      <c r="D137"/>
      <c r="E137"/>
    </row>
    <row r="138" spans="3:9" x14ac:dyDescent="0.25">
      <c r="C138" t="s">
        <v>114</v>
      </c>
      <c r="D138"/>
      <c r="E138"/>
    </row>
    <row r="139" spans="3:9" x14ac:dyDescent="0.25">
      <c r="C139" t="s">
        <v>115</v>
      </c>
      <c r="D139"/>
      <c r="E139"/>
    </row>
    <row r="140" spans="3:9" x14ac:dyDescent="0.25">
      <c r="C140" s="61" t="s">
        <v>116</v>
      </c>
      <c r="D140" s="61" t="s">
        <v>117</v>
      </c>
      <c r="E140" s="61" t="s">
        <v>118</v>
      </c>
      <c r="F140" s="61" t="s">
        <v>119</v>
      </c>
      <c r="G140" s="61" t="s">
        <v>120</v>
      </c>
      <c r="H140" s="61" t="s">
        <v>121</v>
      </c>
      <c r="I140" s="61" t="s">
        <v>122</v>
      </c>
    </row>
    <row r="141" spans="3:9" x14ac:dyDescent="0.25">
      <c r="C141" s="57"/>
      <c r="D141" s="57"/>
      <c r="E141" s="62">
        <v>1</v>
      </c>
      <c r="F141" s="62">
        <v>2</v>
      </c>
      <c r="G141" s="62">
        <v>3</v>
      </c>
      <c r="H141" s="62">
        <v>4</v>
      </c>
      <c r="I141" s="62">
        <v>5</v>
      </c>
    </row>
    <row r="142" spans="3:9" x14ac:dyDescent="0.25">
      <c r="C142" s="62">
        <v>6</v>
      </c>
      <c r="D142" s="62">
        <v>7</v>
      </c>
      <c r="E142" s="62">
        <v>8</v>
      </c>
      <c r="F142" s="62">
        <v>9</v>
      </c>
      <c r="G142" s="62">
        <v>10</v>
      </c>
      <c r="H142" s="62">
        <v>11</v>
      </c>
      <c r="I142" s="62">
        <v>12</v>
      </c>
    </row>
    <row r="143" spans="3:9" x14ac:dyDescent="0.25">
      <c r="C143" s="62">
        <v>13</v>
      </c>
      <c r="D143" s="62">
        <v>14</v>
      </c>
      <c r="E143" s="62">
        <v>15</v>
      </c>
      <c r="F143" s="62">
        <v>16</v>
      </c>
      <c r="G143" s="62">
        <v>17</v>
      </c>
      <c r="H143" s="62">
        <v>18</v>
      </c>
      <c r="I143" s="62">
        <v>19</v>
      </c>
    </row>
    <row r="144" spans="3:9" x14ac:dyDescent="0.25">
      <c r="C144" s="62">
        <v>20</v>
      </c>
      <c r="D144" s="62">
        <v>21</v>
      </c>
      <c r="E144" s="62">
        <v>22</v>
      </c>
      <c r="F144" s="62">
        <v>23</v>
      </c>
      <c r="G144" s="62">
        <v>24</v>
      </c>
      <c r="H144" s="62">
        <v>25</v>
      </c>
      <c r="I144" s="62">
        <v>26</v>
      </c>
    </row>
    <row r="145" spans="3:9" x14ac:dyDescent="0.25">
      <c r="C145" s="62">
        <v>27</v>
      </c>
      <c r="D145" s="62">
        <v>28</v>
      </c>
      <c r="E145" s="62">
        <v>29</v>
      </c>
      <c r="F145" s="62">
        <v>30</v>
      </c>
      <c r="G145" s="62">
        <v>31</v>
      </c>
      <c r="H145" s="57"/>
      <c r="I145" s="57"/>
    </row>
    <row r="146" spans="3:9" x14ac:dyDescent="0.25">
      <c r="C146"/>
      <c r="D146"/>
      <c r="E146"/>
    </row>
    <row r="147" spans="3:9" x14ac:dyDescent="0.25">
      <c r="C147" t="s">
        <v>123</v>
      </c>
      <c r="D147"/>
      <c r="E147"/>
    </row>
    <row r="148" spans="3:9" x14ac:dyDescent="0.25">
      <c r="C148"/>
      <c r="D148"/>
      <c r="E148"/>
    </row>
    <row r="149" spans="3:9" x14ac:dyDescent="0.25">
      <c r="C149" t="s">
        <v>124</v>
      </c>
      <c r="D149"/>
      <c r="E149"/>
    </row>
    <row r="150" spans="3:9" x14ac:dyDescent="0.25">
      <c r="C150"/>
      <c r="D150"/>
      <c r="E150"/>
    </row>
    <row r="151" spans="3:9" x14ac:dyDescent="0.25">
      <c r="C151" s="52" t="s">
        <v>125</v>
      </c>
      <c r="D151"/>
      <c r="E151"/>
    </row>
    <row r="152" spans="3:9" x14ac:dyDescent="0.25">
      <c r="C152"/>
      <c r="D152"/>
      <c r="E152"/>
    </row>
    <row r="153" spans="3:9" x14ac:dyDescent="0.25">
      <c r="C153"/>
      <c r="D153"/>
      <c r="E153"/>
    </row>
    <row r="154" spans="3:9" x14ac:dyDescent="0.25">
      <c r="C154" s="52" t="s">
        <v>126</v>
      </c>
      <c r="D154"/>
      <c r="E154"/>
    </row>
    <row r="155" spans="3:9" x14ac:dyDescent="0.25">
      <c r="C155" s="53"/>
      <c r="D155"/>
      <c r="E155"/>
    </row>
    <row r="156" spans="3:9" x14ac:dyDescent="0.25">
      <c r="C156" s="54" t="s">
        <v>126</v>
      </c>
      <c r="D156"/>
      <c r="E156"/>
    </row>
    <row r="157" spans="3:9" x14ac:dyDescent="0.25">
      <c r="C157" s="54" t="s">
        <v>127</v>
      </c>
      <c r="D157"/>
      <c r="E157"/>
    </row>
    <row r="158" spans="3:9" x14ac:dyDescent="0.25">
      <c r="C158" s="54" t="s">
        <v>110</v>
      </c>
      <c r="D158"/>
      <c r="E158"/>
    </row>
    <row r="159" spans="3:9" x14ac:dyDescent="0.25">
      <c r="C159" s="54" t="s">
        <v>128</v>
      </c>
      <c r="D159"/>
      <c r="E159"/>
    </row>
    <row r="160" spans="3:9" x14ac:dyDescent="0.25">
      <c r="C160" s="54" t="s">
        <v>129</v>
      </c>
      <c r="D160"/>
      <c r="E160"/>
    </row>
    <row r="161" spans="3:5" x14ac:dyDescent="0.25">
      <c r="C161" s="54" t="s">
        <v>130</v>
      </c>
      <c r="D161"/>
      <c r="E161"/>
    </row>
    <row r="162" spans="3:5" x14ac:dyDescent="0.25">
      <c r="C162" s="54" t="s">
        <v>131</v>
      </c>
      <c r="D162"/>
      <c r="E162"/>
    </row>
    <row r="163" spans="3:5" x14ac:dyDescent="0.25">
      <c r="C163"/>
      <c r="D163"/>
      <c r="E163"/>
    </row>
    <row r="164" spans="3:5" x14ac:dyDescent="0.25">
      <c r="C164" s="52" t="s">
        <v>132</v>
      </c>
      <c r="D164"/>
      <c r="E164"/>
    </row>
    <row r="165" spans="3:5" x14ac:dyDescent="0.25">
      <c r="C165" s="53"/>
      <c r="D165"/>
      <c r="E165"/>
    </row>
    <row r="166" spans="3:5" x14ac:dyDescent="0.25">
      <c r="C166" s="54" t="s">
        <v>101</v>
      </c>
      <c r="D166"/>
      <c r="E166"/>
    </row>
    <row r="167" spans="3:5" x14ac:dyDescent="0.25">
      <c r="C167" s="54" t="s">
        <v>102</v>
      </c>
      <c r="D167"/>
      <c r="E167"/>
    </row>
    <row r="168" spans="3:5" x14ac:dyDescent="0.25">
      <c r="C168" s="54" t="s">
        <v>103</v>
      </c>
      <c r="D168"/>
      <c r="E168"/>
    </row>
    <row r="169" spans="3:5" x14ac:dyDescent="0.25">
      <c r="C169" s="54" t="s">
        <v>106</v>
      </c>
      <c r="D169"/>
      <c r="E169"/>
    </row>
    <row r="170" spans="3:5" x14ac:dyDescent="0.25">
      <c r="C170" s="54" t="s">
        <v>107</v>
      </c>
      <c r="D170"/>
      <c r="E170"/>
    </row>
    <row r="171" spans="3:5" x14ac:dyDescent="0.25">
      <c r="C171" s="54" t="s">
        <v>108</v>
      </c>
      <c r="D171"/>
      <c r="E171"/>
    </row>
    <row r="172" spans="3:5" x14ac:dyDescent="0.25">
      <c r="C172" s="54" t="s">
        <v>109</v>
      </c>
      <c r="D172"/>
      <c r="E172"/>
    </row>
    <row r="173" spans="3:5" x14ac:dyDescent="0.25">
      <c r="C173"/>
      <c r="D173"/>
      <c r="E173"/>
    </row>
    <row r="174" spans="3:5" x14ac:dyDescent="0.25">
      <c r="C174" s="52" t="s">
        <v>133</v>
      </c>
      <c r="D174"/>
      <c r="E174"/>
    </row>
    <row r="175" spans="3:5" x14ac:dyDescent="0.25">
      <c r="C175" s="53"/>
      <c r="D175"/>
      <c r="E175"/>
    </row>
    <row r="176" spans="3:5" x14ac:dyDescent="0.25">
      <c r="C176" s="54" t="s">
        <v>134</v>
      </c>
      <c r="D176"/>
      <c r="E176"/>
    </row>
    <row r="177" spans="3:5" x14ac:dyDescent="0.25">
      <c r="C177" s="54" t="s">
        <v>135</v>
      </c>
      <c r="D177"/>
      <c r="E177"/>
    </row>
    <row r="178" spans="3:5" x14ac:dyDescent="0.25">
      <c r="C178" s="54" t="s">
        <v>136</v>
      </c>
      <c r="D178"/>
      <c r="E178"/>
    </row>
    <row r="179" spans="3:5" x14ac:dyDescent="0.25">
      <c r="C179" s="54" t="s">
        <v>137</v>
      </c>
      <c r="D179"/>
      <c r="E179"/>
    </row>
    <row r="180" spans="3:5" x14ac:dyDescent="0.25">
      <c r="C180" s="54" t="s">
        <v>138</v>
      </c>
      <c r="D180"/>
      <c r="E180"/>
    </row>
    <row r="181" spans="3:5" x14ac:dyDescent="0.25">
      <c r="C181" s="54" t="s">
        <v>139</v>
      </c>
      <c r="D181"/>
      <c r="E181"/>
    </row>
    <row r="182" spans="3:5" x14ac:dyDescent="0.25">
      <c r="C182" s="54" t="s">
        <v>140</v>
      </c>
      <c r="D182"/>
      <c r="E182"/>
    </row>
    <row r="183" spans="3:5" x14ac:dyDescent="0.25">
      <c r="C183"/>
      <c r="D183"/>
      <c r="E183"/>
    </row>
    <row r="184" spans="3:5" x14ac:dyDescent="0.25">
      <c r="C184" s="52" t="s">
        <v>141</v>
      </c>
      <c r="D184"/>
      <c r="E184"/>
    </row>
    <row r="185" spans="3:5" x14ac:dyDescent="0.25">
      <c r="C185" s="53"/>
      <c r="D185"/>
      <c r="E185"/>
    </row>
    <row r="186" spans="3:5" x14ac:dyDescent="0.25">
      <c r="C186" s="54" t="s">
        <v>142</v>
      </c>
      <c r="D186"/>
      <c r="E186"/>
    </row>
    <row r="187" spans="3:5" x14ac:dyDescent="0.25">
      <c r="C187" s="54" t="s">
        <v>143</v>
      </c>
      <c r="D187"/>
      <c r="E187"/>
    </row>
    <row r="188" spans="3:5" x14ac:dyDescent="0.25">
      <c r="C188" s="54" t="s">
        <v>144</v>
      </c>
      <c r="D188"/>
      <c r="E188"/>
    </row>
    <row r="189" spans="3:5" x14ac:dyDescent="0.25">
      <c r="C189" s="54" t="s">
        <v>145</v>
      </c>
      <c r="D189"/>
      <c r="E189"/>
    </row>
    <row r="190" spans="3:5" x14ac:dyDescent="0.25">
      <c r="C190" s="54" t="s">
        <v>146</v>
      </c>
      <c r="D190"/>
      <c r="E190"/>
    </row>
    <row r="191" spans="3:5" x14ac:dyDescent="0.25">
      <c r="C191" s="54" t="s">
        <v>147</v>
      </c>
      <c r="D191"/>
      <c r="E191"/>
    </row>
    <row r="192" spans="3:5" x14ac:dyDescent="0.25">
      <c r="C192"/>
      <c r="D192"/>
      <c r="E192"/>
    </row>
    <row r="193" spans="3:5" x14ac:dyDescent="0.25">
      <c r="C193" t="s">
        <v>148</v>
      </c>
      <c r="D193"/>
      <c r="E193"/>
    </row>
    <row r="194" spans="3:5" x14ac:dyDescent="0.25">
      <c r="C194"/>
      <c r="D194"/>
      <c r="E194"/>
    </row>
    <row r="195" spans="3:5" x14ac:dyDescent="0.25">
      <c r="C195" s="52" t="s">
        <v>149</v>
      </c>
      <c r="D195"/>
      <c r="E195"/>
    </row>
  </sheetData>
  <mergeCells count="26">
    <mergeCell ref="C7:F7"/>
    <mergeCell ref="C1:E1"/>
    <mergeCell ref="C2:E2"/>
    <mergeCell ref="C3:E3"/>
    <mergeCell ref="A4:E4"/>
    <mergeCell ref="A7:A8"/>
    <mergeCell ref="B7:B8"/>
    <mergeCell ref="B18:E18"/>
    <mergeCell ref="B20:E20"/>
    <mergeCell ref="B31:E31"/>
    <mergeCell ref="C16:F16"/>
    <mergeCell ref="A12:E12"/>
    <mergeCell ref="A16:A17"/>
    <mergeCell ref="B16:B17"/>
    <mergeCell ref="C63:E65"/>
    <mergeCell ref="C66:E69"/>
    <mergeCell ref="C71:C72"/>
    <mergeCell ref="D71:E72"/>
    <mergeCell ref="D73:E73"/>
    <mergeCell ref="C82:E83"/>
    <mergeCell ref="D74:E74"/>
    <mergeCell ref="D75:E75"/>
    <mergeCell ref="D76:E76"/>
    <mergeCell ref="C77:C78"/>
    <mergeCell ref="D77:D78"/>
    <mergeCell ref="E77:E78"/>
  </mergeCells>
  <hyperlinks>
    <hyperlink ref="C195" r:id="rId1" tooltip="На сайт разработчика" display="https://selliot.ru/"/>
    <hyperlink ref="C191" r:id="rId2" tooltip="Сведения о количестве и общей стоимости Договоров" display="https://kes-krasnogorsk.ru/zakupki/svedeniya-o-kolichestve-i-obshhej-stoimosti-dogovorov.html"/>
    <hyperlink ref="C190" r:id="rId3" tooltip="Управление закупочной деятельностью" display="https://kes-krasnogorsk.ru/zakupki/upravlenie-zakupochnoj-deyatelnostyu.html"/>
    <hyperlink ref="C189" r:id="rId4" tooltip="Анонсирование закупок" display="https://kes-krasnogorsk.ru/zakupki/anonsirovanie-zakupok.html"/>
    <hyperlink ref="C188" r:id="rId5" tooltip="Положение о закупках" display="https://kes-krasnogorsk.ru/zakupki/polozhenie-o-zakupkah.html"/>
    <hyperlink ref="C187" r:id="rId6" tooltip="Информация о результатах закупок" display="https://kes-krasnogorsk.ru/zakupki/informaciya-o-rezultatah-zakupok.html"/>
    <hyperlink ref="C186" r:id="rId7" tooltip="Извещения о проведении конкурсов и иные объявления о закупках" display="https://kes-krasnogorsk.ru/zakupki/izveshheniya-o-provedenii-konkursov-i-inye-obyavleniya-o-zakupkah.html"/>
    <hyperlink ref="C184" r:id="rId8" display="https://kes-krasnogorsk.ru/zakupki.html"/>
    <hyperlink ref="C182" r:id="rId9" tooltip="Список аффилированных лиц" display="https://kes-krasnogorsk.ru/akcioneram/spisok-affilirovannyh-lic.html"/>
    <hyperlink ref="C181" r:id="rId10" tooltip="Совет директоров" display="https://kes-krasnogorsk.ru/akcioneram/sovet-direktorov.html"/>
    <hyperlink ref="C180" r:id="rId11" tooltip="Годовой отчет" display="https://kes-krasnogorsk.ru/akcioneram/godovoj-otchet.html"/>
    <hyperlink ref="C179" r:id="rId12" tooltip="Учредительные и внутренние документы" display="https://kes-krasnogorsk.ru/akcioneram/uchreditelnye-i-vnutrennie-dokumenty.html"/>
    <hyperlink ref="C178" r:id="rId13" tooltip="Сведения об аудиторе и регистраторе, ревизионной комиссии" display="https://kes-krasnogorsk.ru/akcioneram/svedeniya-ob-auditore-i-registratore-revizionnoj-komissii.html"/>
    <hyperlink ref="C177" r:id="rId14" tooltip="Собрания акционеров" display="https://kes-krasnogorsk.ru/akcioneram/sobraniya-akcionerov.html"/>
    <hyperlink ref="C176" r:id="rId15" tooltip="Акционерный капитал" display="https://kes-krasnogorsk.ru/akcioneram/akcionernyj-kapital.html"/>
    <hyperlink ref="C174" r:id="rId16" display="https://kes-krasnogorsk.ru/akcioneram.html"/>
    <hyperlink ref="C172" r:id="rId17" tooltip="Калькулятор тарифов" display="https://kes-krasnogorsk.ru/klientam-kompanii/kalkulyator_new.html"/>
    <hyperlink ref="C171" r:id="rId18" tooltip="Стандарт качества обслуживания клиентов" display="https://kes-krasnogorsk.ru/klientam-kompanii/standart-obsluzhivaniya-klientov.html"/>
    <hyperlink ref="C170" r:id="rId19" tooltip="Часто задаваемые вопросы" display="https://kes-krasnogorsk.ru/klientam-kompanii/chasto-zadavaemye-voprosy.html"/>
    <hyperlink ref="C169" r:id="rId20" tooltip="Тарифы" display="https://kes-krasnogorsk.ru/klientam-kompanii/tarify.html"/>
    <hyperlink ref="C168" r:id="rId21" tooltip="Физическим лицам" display="https://kes-krasnogorsk.ru/klientam-kompanii/fizicheskim-licam.html"/>
    <hyperlink ref="C167" r:id="rId22" tooltip="Контролирующие органы" display="https://kes-krasnogorsk.ru/klientam-kompanii/organy-upravleniya-i-kontrolya.html"/>
    <hyperlink ref="C166" r:id="rId23" tooltip="Юридическим лицам и индивидуальным предпринимателям" display="https://kes-krasnogorsk.ru/klientam-kompanii/yuridicheskim-licam.html"/>
    <hyperlink ref="C164" r:id="rId24" display="https://kes-krasnogorsk.ru/klientam-kompanii.html"/>
    <hyperlink ref="C162" r:id="rId25" tooltip="Вакансии" display="https://kes-krasnogorsk.ru/o-kompanii/vakansii.html"/>
    <hyperlink ref="C161" r:id="rId26" tooltip="Контакты" display="https://kes-krasnogorsk.ru/o-kompanii/contacts.html"/>
    <hyperlink ref="C160" r:id="rId27" tooltip="Реквизиты" display="https://kes-krasnogorsk.ru/o-kompanii/rekvizity.html"/>
    <hyperlink ref="C159" r:id="rId28" tooltip="Организационная структура " display="https://kes-krasnogorsk.ru/o-kompanii/organizatsionnaia-structura.html"/>
    <hyperlink ref="C158" r:id="rId29" tooltip="Информация" display="https://kes-krasnogorsk.ru/o-kompanii/novosti.html"/>
    <hyperlink ref="C157" r:id="rId30" tooltip="Раскрытие информации " display="https://kes-krasnogorsk.ru/o-kompanii/raskrytie-informaci.html"/>
    <hyperlink ref="C156" r:id="rId31" tooltip="О компании" display="https://kes-krasnogorsk.ru/o-kompanii/o-kompanii.html"/>
    <hyperlink ref="C154" r:id="rId32" display="https://kes-krasnogorsk.ru/o-kompanii.html"/>
    <hyperlink ref="C151" r:id="rId33" display="https://kes-krasnogorsk.ru/o-kompanii/novosti/news.html"/>
    <hyperlink ref="G145" r:id="rId34" display="https://kes-krasnogorsk.ru/"/>
    <hyperlink ref="F145" r:id="rId35" display="https://kes-krasnogorsk.ru/"/>
    <hyperlink ref="E145" r:id="rId36" display="https://kes-krasnogorsk.ru/"/>
    <hyperlink ref="D145" r:id="rId37" display="https://kes-krasnogorsk.ru/"/>
    <hyperlink ref="C145" r:id="rId38" display="https://kes-krasnogorsk.ru/"/>
    <hyperlink ref="I144" r:id="rId39" display="https://kes-krasnogorsk.ru/"/>
    <hyperlink ref="H144" r:id="rId40" display="https://kes-krasnogorsk.ru/"/>
    <hyperlink ref="G144" r:id="rId41" display="https://kes-krasnogorsk.ru/"/>
    <hyperlink ref="F144" r:id="rId42" display="https://kes-krasnogorsk.ru/"/>
    <hyperlink ref="E144" r:id="rId43" display="https://kes-krasnogorsk.ru/"/>
    <hyperlink ref="D144" r:id="rId44" display="https://kes-krasnogorsk.ru/"/>
    <hyperlink ref="C144" r:id="rId45" tooltip="Передать показания" display="https://kes-krasnogorsk.ru/"/>
    <hyperlink ref="I143" r:id="rId46" tooltip="Передать показания" display="https://kes-krasnogorsk.ru/"/>
    <hyperlink ref="H143" r:id="rId47" tooltip="Передать показания" display="https://kes-krasnogorsk.ru/"/>
    <hyperlink ref="G143" r:id="rId48" tooltip="Передать показания" display="https://kes-krasnogorsk.ru/"/>
    <hyperlink ref="F143" r:id="rId49" tooltip="Передать показания" display="https://kes-krasnogorsk.ru/"/>
    <hyperlink ref="E143" r:id="rId50" tooltip="Передать показания" display="https://kes-krasnogorsk.ru/"/>
    <hyperlink ref="D143" r:id="rId51" tooltip="Передать показания" display="https://kes-krasnogorsk.ru/"/>
    <hyperlink ref="C143" r:id="rId52" tooltip="Передать показания" display="https://kes-krasnogorsk.ru/"/>
    <hyperlink ref="I142" r:id="rId53" tooltip="Передать показания" display="https://kes-krasnogorsk.ru/"/>
    <hyperlink ref="H142" r:id="rId54" tooltip="Передать показания" display="https://kes-krasnogorsk.ru/"/>
    <hyperlink ref="G142" r:id="rId55" tooltip="Передать показания" display="https://kes-krasnogorsk.ru/"/>
    <hyperlink ref="F142" r:id="rId56" tooltip="Оплатить электроэнергию" display="https://kes-krasnogorsk.ru/"/>
    <hyperlink ref="E142" r:id="rId57" tooltip="Оплатить электроэнергию" display="https://kes-krasnogorsk.ru/"/>
    <hyperlink ref="D142" r:id="rId58" tooltip="Оплатить электроэнергию" display="https://kes-krasnogorsk.ru/"/>
    <hyperlink ref="C142" r:id="rId59" tooltip="Оплатить электроэнергию" display="https://kes-krasnogorsk.ru/"/>
    <hyperlink ref="I141" r:id="rId60" tooltip="Оплатить электроэнергию" display="https://kes-krasnogorsk.ru/"/>
    <hyperlink ref="H141" r:id="rId61" tooltip="Оплатить электроэнергию" display="https://kes-krasnogorsk.ru/"/>
    <hyperlink ref="G141" r:id="rId62" tooltip="Оплатить электроэнергию" display="https://kes-krasnogorsk.ru/"/>
    <hyperlink ref="F141" r:id="rId63" tooltip="Оплатить электроэнергию" display="https://kes-krasnogorsk.ru/"/>
    <hyperlink ref="E141" r:id="rId64" tooltip="Оплатить электроэнергию" display="https://kes-krasnogorsk.ru/"/>
    <hyperlink ref="C137" r:id="rId65" display="https://kes-krasnogorsk.ru/o-kompanii/novosti/news/nesankcionirovannaya-zamena-priborov-ucheta.html"/>
    <hyperlink ref="C135" r:id="rId66" display="https://kes-krasnogorsk.ru/o-kompanii/novosti/news/s-sentyabrya-2019-dolzhnikam-budut-nachislyatsya-peni.html"/>
    <hyperlink ref="C133" r:id="rId67" display="https://kes-krasnogorsk.ru/o-kompanii/novosti/news/kopiya-grafik-raboty-v-prazdnichnye-dni2020.html"/>
    <hyperlink ref="C127" r:id="rId68" tooltip="Калькулятор тарифов" display="https://kes-krasnogorsk.ru/klientam-kompanii/kalkulyator_new.html"/>
    <hyperlink ref="C126" r:id="rId69" tooltip="Стандарт качества обслуживания клиентов" display="https://kes-krasnogorsk.ru/klientam-kompanii/standart-obsluzhivaniya-klientov.html"/>
    <hyperlink ref="C125" r:id="rId70" tooltip="Часто задаваемые вопросы" display="https://kes-krasnogorsk.ru/klientam-kompanii/chasto-zadavaemye-voprosy.html"/>
    <hyperlink ref="C124" r:id="rId71" tooltip="Тарифы" display="https://kes-krasnogorsk.ru/klientam-kompanii/tarify.html"/>
    <hyperlink ref="C123" r:id="rId72" tooltip="График введения ограничений в отношении физических лиц" display="https://kes-krasnogorsk.ru/klientam-kompanii/fizicheskim-licam/grafik-otklyuchenij-fizicheskih-lic.html"/>
    <hyperlink ref="C122" r:id="rId73" tooltip="Нормативы потребления коммунальных услуг по электроснабжению в жилых помещениях" display="https://kes-krasnogorsk.ru/klientam-kompanii/fizicheskim-licam/normativy-potrebleniya-kommunalnyh-uslug-po-elektrosnabzheniyu-v-zhilyh-pomeshheniyah.html"/>
    <hyperlink ref="C121" r:id="rId74" tooltip="Физическим лицам" display="https://kes-krasnogorsk.ru/klientam-kompanii/fizicheskim-licam.html"/>
    <hyperlink ref="C120" r:id="rId75" tooltip="Контролирующие органы" display="https://kes-krasnogorsk.ru/klientam-kompanii/organy-upravleniya-i-kontrolya.html"/>
    <hyperlink ref="C119" r:id="rId76" tooltip="Юридическим лицам и индивидуальным предпринимателям" display="https://kes-krasnogorsk.ru/klientam-kompanii/yuridicheskim-licam.html"/>
    <hyperlink ref="C111" r:id="rId77" display="https://kes-krasnogorsk.ru/klientam-kompanii/yuridicheskim-licam/nereguliruemie-tarify.html"/>
    <hyperlink ref="C107" r:id="rId78" display="https://kes-krasnogorsk.ru/assets/files/fst_prikaz-n1473-e_ob-utverzhdenii-intervalov-tarifnyh-zon-sutok-dlya-naseleniya-i-priravnennyh-k-nemu-kategorij-potrebitelej-26-11-13.doc"/>
    <hyperlink ref="C105" r:id="rId79" display="https://kes-krasnogorsk.ru/assets/files/rasporyazhenie-n22-r_ob-ustanovlenii-tarifov-cen-na-elektricheskuyu-energiyu-dlya-naseleniya-mo_29022012.pdf"/>
    <hyperlink ref="C103" r:id="rId80" display="https://kes-krasnogorsk.ru/assets/files/rasporyazhenie-n130-r_ob-ustanovlenii-tarifov-cen-na-elektricheskuyu-energiyu-na-2013-god-dlya-naseleniya_14122012.pdf"/>
    <hyperlink ref="C101" r:id="rId81" display="https://kes-krasnogorsk.ru/assets/files/rasporyazhenie-n143-r_o-vnesenii-izmenenij_13122013.pdf"/>
    <hyperlink ref="C99" r:id="rId82" display="https://kes-krasnogorsk.ru/assets/files/rasporyazhenie-n11-r_o-vnesenii-izmenenij_13022014.pdf"/>
    <hyperlink ref="C97" r:id="rId83" display="https://kes-krasnogorsk.ru/assets/files/rasporyazhenie-n140-r_15122014_o-primenenii-ponizhayushhego-koefficienta-dlya-naselenie-koef-t1.pdf"/>
    <hyperlink ref="C95" r:id="rId84" display="https://kes-krasnogorsk.ru/assets/files/rasporyazhenie-n141-r_15122014_ob-ustanovlenii-na-2015-god-cen-tarifov-na-ee-dlya-naseleniya-mo.pdf"/>
    <hyperlink ref="C93" r:id="rId85" display="https://kes-krasnogorsk.ru/assets/files/tarify/168_r-s-pechatyu_tarify-dlya-naseleniya.pdf"/>
    <hyperlink ref="C91" r:id="rId86" display="https://kes-krasnogorsk.ru/assets/files/fizicheskie-lica/perechen/203-p-16122016-naselenie.pdf"/>
    <hyperlink ref="C89" r:id="rId87" display="https://kes-krasnogorsk.ru/assets/files/rasporyazhenie-321-r-naselenie-s-pechatyu.pdf"/>
    <hyperlink ref="C87" r:id="rId88" display="https://kes-krasnogorsk.ru/assets/files/fizicheskie-lica/dogovory/rasporyazhenie_375_r.pdf"/>
    <hyperlink ref="C55" r:id="rId89" tooltip="Закупки" display="https://kes-krasnogorsk.ru/zakupki.html"/>
    <hyperlink ref="C54" r:id="rId90" tooltip="Акционерам" display="https://kes-krasnogorsk.ru/akcioneram.html"/>
    <hyperlink ref="C53" r:id="rId91" tooltip="Клиентам компании" display="https://kes-krasnogorsk.ru/klientam-kompanii.html"/>
    <hyperlink ref="C52" r:id="rId92" tooltip="О компании" display="https://kes-krasnogorsk.ru/o-kompanii/o-kompanii.html"/>
    <hyperlink ref="C50" r:id="rId93" tooltip="Задать вопрос" display="mailto:info@kes-krasnogorsk.ru"/>
    <hyperlink ref="C42" r:id="rId94" tooltip="Задать вопрос" display="mailto:support@kes-krasnogorsk.ru"/>
  </hyperlinks>
  <pageMargins left="0.7" right="0.7" top="0.75" bottom="0.75" header="0.3" footer="0.3"/>
  <pageSetup paperSize="9" orientation="portrait" r:id="rId95"/>
  <drawing r:id="rId96"/>
  <legacyDrawing r:id="rId97"/>
  <controls>
    <mc:AlternateContent xmlns:mc="http://schemas.openxmlformats.org/markup-compatibility/2006">
      <mc:Choice Requires="x14">
        <control shapeId="1026" r:id="rId98" name="Control 2">
          <controlPr defaultSize="0" autoPict="0" r:id="rId99">
            <anchor moveWithCells="1">
              <from>
                <xdr:col>2</xdr:col>
                <xdr:colOff>0</xdr:colOff>
                <xdr:row>34</xdr:row>
                <xdr:rowOff>0</xdr:rowOff>
              </from>
              <to>
                <xdr:col>3</xdr:col>
                <xdr:colOff>38100</xdr:colOff>
                <xdr:row>35</xdr:row>
                <xdr:rowOff>28575</xdr:rowOff>
              </to>
            </anchor>
          </controlPr>
        </control>
      </mc:Choice>
      <mc:Fallback>
        <control shapeId="1026" r:id="rId98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cp:lastPrinted>2020-02-06T11:23:50Z</cp:lastPrinted>
  <dcterms:created xsi:type="dcterms:W3CDTF">2020-01-29T08:54:29Z</dcterms:created>
  <dcterms:modified xsi:type="dcterms:W3CDTF">2020-02-07T08:16:10Z</dcterms:modified>
</cp:coreProperties>
</file>